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snmo-my.sharepoint.com/personal/jens_engstrom_almega_se/Documents/Dokument/Städtimmen/Publicerad/"/>
    </mc:Choice>
  </mc:AlternateContent>
  <xr:revisionPtr revIDLastSave="0" documentId="8_{3E02B243-120A-4F68-93BC-F1CEDB507B6B}" xr6:coauthVersionLast="47" xr6:coauthVersionMax="47" xr10:uidLastSave="{00000000-0000-0000-0000-000000000000}"/>
  <bookViews>
    <workbookView xWindow="-120" yWindow="-120" windowWidth="51840" windowHeight="21120" xr2:uid="{B0B2A5AB-18A4-4784-AA79-D5784833827D}"/>
  </bookViews>
  <sheets>
    <sheet name="20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 l="1"/>
  <c r="L6" i="1" s="1"/>
  <c r="G5" i="1"/>
  <c r="G6" i="1" s="1"/>
  <c r="G8" i="1" l="1"/>
  <c r="G9" i="1" s="1"/>
  <c r="G7" i="1"/>
  <c r="G10" i="1" s="1"/>
  <c r="L7" i="1"/>
  <c r="L8" i="1"/>
  <c r="L9" i="1" s="1"/>
  <c r="G17" i="1" l="1"/>
  <c r="G14" i="1"/>
  <c r="G13" i="1"/>
  <c r="G12" i="1"/>
  <c r="G16" i="1"/>
  <c r="G15" i="1"/>
  <c r="G18" i="1" s="1"/>
  <c r="G28" i="1" s="1"/>
  <c r="L10" i="1"/>
  <c r="L17" i="1" l="1"/>
  <c r="L16" i="1"/>
  <c r="L15" i="1"/>
  <c r="L14" i="1"/>
  <c r="L13" i="1"/>
  <c r="L12" i="1"/>
  <c r="L18" i="1"/>
  <c r="L28" i="1" s="1"/>
</calcChain>
</file>

<file path=xl/sharedStrings.xml><?xml version="1.0" encoding="utf-8"?>
<sst xmlns="http://schemas.openxmlformats.org/spreadsheetml/2006/main" count="34" uniqueCount="34">
  <si>
    <t>Städtimmen, Kostnadsberäkning städ- och servicebranschen, Fastighet 2025</t>
  </si>
  <si>
    <r>
      <t xml:space="preserve">Arbetskraftskostnad per timme utifrån kollektivavtal mellan Almega Serviceföretagen och Fastighetsanställdas Förbund &amp; SEKO, 1 juni 2025- 31 maj 2026, lönerevision den 1 juni 2025. Endast utgifter vars nivå gäller för samtliga företag med kollektivavtal är medräknande. Beräkningen är endast information kring branschens fasta kostnader enligt kollektivavtal. Kalkylen omfattar inte alla kostnadsposter hos ett företag och beaktar inte heller olika former av subventioner. </t>
    </r>
    <r>
      <rPr>
        <sz val="12"/>
        <color rgb="FFFF0000"/>
        <rFont val="Aptos Narrow"/>
        <family val="2"/>
        <scheme val="minor"/>
      </rPr>
      <t>Beräkningarna ska inte användas som någon form av riktmärke för slutlig prisnivå.</t>
    </r>
    <r>
      <rPr>
        <sz val="12"/>
        <color theme="1"/>
        <rFont val="Aptos Narrow"/>
        <family val="2"/>
        <scheme val="minor"/>
      </rPr>
      <t xml:space="preserve"> Uppdaterad 2025-12-10</t>
    </r>
  </si>
  <si>
    <t xml:space="preserve">Utgiftsposter </t>
  </si>
  <si>
    <t>Ingångslön*</t>
  </si>
  <si>
    <t xml:space="preserve">Lön med 6 års branschvana** </t>
  </si>
  <si>
    <t xml:space="preserve">Lön (per timme) </t>
  </si>
  <si>
    <t xml:space="preserve">Semesterersättning 13,5 %  </t>
  </si>
  <si>
    <t xml:space="preserve">Lönesumma </t>
  </si>
  <si>
    <t>Sociala kostnader</t>
  </si>
  <si>
    <t>FORA</t>
  </si>
  <si>
    <t>Särskild löneskatt</t>
  </si>
  <si>
    <t xml:space="preserve">Summa </t>
  </si>
  <si>
    <t xml:space="preserve">Kostnadsanslag utöver ovanstående fasta utgifter nedan: </t>
  </si>
  <si>
    <t>Administration (Källa: SCB Städindex, 8,2% maj 2025)</t>
  </si>
  <si>
    <t>Städmaterial (Källa: SCB Städindex 5,4%, maj. 2025)</t>
  </si>
  <si>
    <t>Maskinkostnader (Källa: SCB Städindex, 2,0%, maj 2025)</t>
  </si>
  <si>
    <t>Transport (Källa: SCB Städindex, 4,2%, nov. 2025)</t>
  </si>
  <si>
    <t>Medianvinst (Källa: Branschrapport 2024, 5,5%)</t>
  </si>
  <si>
    <t>Sjuklön (Källa: Branschrapport 2024, 6,0%)</t>
  </si>
  <si>
    <t xml:space="preserve">Delsumma med angivna kostnader </t>
  </si>
  <si>
    <r>
      <t xml:space="preserve">Avgift för medlemskap i Almega </t>
    </r>
    <r>
      <rPr>
        <sz val="11"/>
        <color rgb="FFFF0000"/>
        <rFont val="Aptos Narrow"/>
        <family val="2"/>
        <scheme val="minor"/>
      </rPr>
      <t>(Ej med i kalkylen)</t>
    </r>
  </si>
  <si>
    <r>
      <t xml:space="preserve">Arbetsmiljö  </t>
    </r>
    <r>
      <rPr>
        <sz val="11"/>
        <color rgb="FFFF0000"/>
        <rFont val="Aptos Narrow"/>
        <family val="2"/>
        <scheme val="minor"/>
      </rPr>
      <t>(Ej med i kalkylen)</t>
    </r>
  </si>
  <si>
    <r>
      <t xml:space="preserve">Miljö </t>
    </r>
    <r>
      <rPr>
        <sz val="11"/>
        <color rgb="FFFF0000"/>
        <rFont val="Aptos Narrow"/>
        <family val="2"/>
        <scheme val="minor"/>
      </rPr>
      <t xml:space="preserve"> (Ej med i kalkylen)</t>
    </r>
  </si>
  <si>
    <r>
      <t xml:space="preserve">Fackligt arbete </t>
    </r>
    <r>
      <rPr>
        <sz val="11"/>
        <color rgb="FFFF0000"/>
        <rFont val="Aptos Narrow"/>
        <family val="2"/>
        <scheme val="minor"/>
      </rPr>
      <t xml:space="preserve"> (Ej med i kalkylen)</t>
    </r>
  </si>
  <si>
    <r>
      <t xml:space="preserve">Utbildning </t>
    </r>
    <r>
      <rPr>
        <sz val="11"/>
        <color rgb="FFFF0000"/>
        <rFont val="Aptos Narrow"/>
        <family val="2"/>
        <scheme val="minor"/>
      </rPr>
      <t xml:space="preserve"> (Ej med i kalkylen)</t>
    </r>
  </si>
  <si>
    <r>
      <t xml:space="preserve">Arbetskläder </t>
    </r>
    <r>
      <rPr>
        <sz val="11"/>
        <color rgb="FFFF0000"/>
        <rFont val="Aptos Narrow"/>
        <family val="2"/>
        <scheme val="minor"/>
      </rPr>
      <t xml:space="preserve"> (Ej med i kalkylen)</t>
    </r>
  </si>
  <si>
    <r>
      <t xml:space="preserve">Arbetsledning  </t>
    </r>
    <r>
      <rPr>
        <sz val="11"/>
        <color rgb="FFFF0000"/>
        <rFont val="Aptos Narrow"/>
        <family val="2"/>
        <scheme val="minor"/>
      </rPr>
      <t>(Ej med i kalkylen)</t>
    </r>
  </si>
  <si>
    <r>
      <t>Lokalkostnad</t>
    </r>
    <r>
      <rPr>
        <sz val="11"/>
        <color rgb="FFFF0000"/>
        <rFont val="Aptos Narrow"/>
        <family val="2"/>
        <scheme val="minor"/>
      </rPr>
      <t xml:space="preserve"> (Ej med i kalkylen)</t>
    </r>
  </si>
  <si>
    <r>
      <t xml:space="preserve">Marknadsföring </t>
    </r>
    <r>
      <rPr>
        <sz val="11"/>
        <color rgb="FFFF0000"/>
        <rFont val="Aptos Narrow"/>
        <family val="2"/>
        <scheme val="minor"/>
      </rPr>
      <t>(Ej med i kalkylen)</t>
    </r>
  </si>
  <si>
    <t>Totalsumma med ifyllda uppskattade kostnader</t>
  </si>
  <si>
    <t xml:space="preserve">* Ingångslön = Lägstlön enligt kollektivavtal för anställd fyllda 22 år. Eventuella undantag i form av lönebidrag eller liknande ej medräknat.  </t>
  </si>
  <si>
    <t xml:space="preserve">** Lön med 6 års branschvana = Lägstlön enligt kollektivavtal för anställd med 6 års dokumenterat branschvanetillägg. </t>
  </si>
  <si>
    <t xml:space="preserve">Moms med 25 % är ej inkluderat i ovanstående kalkyl. </t>
  </si>
  <si>
    <t>Framtagen av Almega Serviceföretagen, för mer information kontakta: serviceforetagen@almega.se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</si>
</sst>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r&quot;"/>
  </numFmts>
  <fonts count="1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sz val="12"/>
      <color theme="1"/>
      <name val="Aptos Narrow"/>
      <family val="2"/>
      <scheme val="minor"/>
    </font>
    <font>
      <sz val="12"/>
      <color rgb="FFFF0000"/>
      <name val="Aptos Narrow"/>
      <family val="2"/>
      <scheme val="minor"/>
    </font>
    <font>
      <b/>
      <sz val="11"/>
      <color rgb="FFFF0000"/>
      <name val="Aptos Narrow"/>
      <family val="2"/>
      <scheme val="minor"/>
    </font>
    <font>
      <b/>
      <sz val="18"/>
      <color theme="1"/>
      <name val="Aptos Narrow"/>
      <family val="2"/>
      <scheme val="minor"/>
    </font>
    <font>
      <sz val="9"/>
      <color theme="1"/>
      <name val="Aptos Narrow"/>
      <family val="2"/>
      <scheme val="minor"/>
    </font>
  </fonts>
  <fills count="6">
    <fill>
      <patternFill patternType="none"/>
    </fill>
    <fill>
      <patternFill patternType="gray125"/>
    </fill>
    <fill>
      <patternFill patternType="solid">
        <fgColor theme="3" tint="0.499984740745262"/>
        <bgColor theme="4"/>
      </patternFill>
    </fill>
    <fill>
      <patternFill patternType="solid">
        <fgColor theme="3" tint="0.749992370372631"/>
        <bgColor indexed="64"/>
      </patternFill>
    </fill>
    <fill>
      <patternFill patternType="solid">
        <fgColor theme="3" tint="0.89999084444715716"/>
        <bgColor indexed="64"/>
      </patternFill>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4" fillId="0" borderId="0" xfId="0" applyFont="1"/>
    <xf numFmtId="0" fontId="5" fillId="0" borderId="0" xfId="0" applyFont="1"/>
    <xf numFmtId="0" fontId="2" fillId="0" borderId="0" xfId="0" applyFont="1"/>
    <xf numFmtId="0" fontId="4" fillId="5" borderId="0" xfId="0" applyFont="1" applyFill="1"/>
    <xf numFmtId="0" fontId="10" fillId="5" borderId="0" xfId="0" applyFont="1" applyFill="1" applyAlignment="1">
      <alignment horizontal="left"/>
    </xf>
    <xf numFmtId="0" fontId="10" fillId="5" borderId="0" xfId="0" applyFont="1" applyFill="1" applyAlignment="1">
      <alignment horizontal="left" wrapText="1"/>
    </xf>
    <xf numFmtId="0" fontId="0" fillId="4" borderId="9"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0" fillId="4" borderId="11" xfId="0" applyFill="1" applyBorder="1" applyAlignment="1" applyProtection="1">
      <alignment horizontal="left"/>
      <protection locked="0"/>
    </xf>
    <xf numFmtId="164" fontId="0" fillId="4" borderId="9" xfId="0" applyNumberFormat="1" applyFill="1" applyBorder="1" applyAlignment="1" applyProtection="1">
      <alignment horizontal="center"/>
      <protection locked="0"/>
    </xf>
    <xf numFmtId="164" fontId="0" fillId="4" borderId="10" xfId="0" applyNumberFormat="1" applyFill="1" applyBorder="1" applyAlignment="1" applyProtection="1">
      <alignment horizontal="center"/>
      <protection locked="0"/>
    </xf>
    <xf numFmtId="164" fontId="0" fillId="4" borderId="11" xfId="0" applyNumberFormat="1" applyFill="1" applyBorder="1" applyAlignment="1" applyProtection="1">
      <alignment horizontal="center"/>
      <protection locked="0"/>
    </xf>
    <xf numFmtId="0" fontId="8" fillId="3" borderId="12" xfId="0" applyFont="1" applyFill="1" applyBorder="1" applyAlignment="1">
      <alignment horizontal="left"/>
    </xf>
    <xf numFmtId="164" fontId="8" fillId="3" borderId="12" xfId="0" applyNumberFormat="1" applyFont="1" applyFill="1" applyBorder="1" applyAlignment="1">
      <alignment horizontal="center"/>
    </xf>
    <xf numFmtId="0" fontId="8" fillId="3" borderId="12" xfId="0" applyFont="1" applyFill="1" applyBorder="1" applyAlignment="1">
      <alignment horizontal="center"/>
    </xf>
    <xf numFmtId="0" fontId="0" fillId="4" borderId="4" xfId="0" applyFill="1" applyBorder="1" applyAlignment="1" applyProtection="1">
      <alignment horizontal="left"/>
      <protection locked="0"/>
    </xf>
    <xf numFmtId="0" fontId="0" fillId="4" borderId="0" xfId="0" applyFill="1" applyAlignment="1" applyProtection="1">
      <alignment horizontal="left"/>
      <protection locked="0"/>
    </xf>
    <xf numFmtId="0" fontId="0" fillId="4" borderId="5" xfId="0" applyFill="1" applyBorder="1" applyAlignment="1" applyProtection="1">
      <alignment horizontal="left"/>
      <protection locked="0"/>
    </xf>
    <xf numFmtId="164" fontId="0" fillId="4" borderId="4" xfId="0" applyNumberFormat="1" applyFill="1" applyBorder="1" applyAlignment="1" applyProtection="1">
      <alignment horizontal="center"/>
      <protection locked="0"/>
    </xf>
    <xf numFmtId="164" fontId="0" fillId="4" borderId="0" xfId="0" applyNumberFormat="1" applyFill="1" applyAlignment="1" applyProtection="1">
      <alignment horizontal="center"/>
      <protection locked="0"/>
    </xf>
    <xf numFmtId="164" fontId="0" fillId="4" borderId="5" xfId="0" applyNumberFormat="1" applyFill="1" applyBorder="1" applyAlignment="1" applyProtection="1">
      <alignment horizontal="center"/>
      <protection locked="0"/>
    </xf>
    <xf numFmtId="0" fontId="0" fillId="3" borderId="4" xfId="0" applyFill="1" applyBorder="1" applyAlignment="1" applyProtection="1">
      <alignment horizontal="left"/>
      <protection locked="0"/>
    </xf>
    <xf numFmtId="0" fontId="0" fillId="3" borderId="0" xfId="0" applyFill="1" applyAlignment="1" applyProtection="1">
      <alignment horizontal="left"/>
      <protection locked="0"/>
    </xf>
    <xf numFmtId="0" fontId="0" fillId="3" borderId="5" xfId="0" applyFill="1" applyBorder="1" applyAlignment="1" applyProtection="1">
      <alignment horizontal="left"/>
      <protection locked="0"/>
    </xf>
    <xf numFmtId="164" fontId="0" fillId="3" borderId="4" xfId="0" applyNumberFormat="1" applyFill="1" applyBorder="1" applyAlignment="1" applyProtection="1">
      <alignment horizontal="center"/>
      <protection locked="0"/>
    </xf>
    <xf numFmtId="164" fontId="0" fillId="3" borderId="0" xfId="0" applyNumberFormat="1" applyFill="1" applyAlignment="1" applyProtection="1">
      <alignment horizontal="center"/>
      <protection locked="0"/>
    </xf>
    <xf numFmtId="164" fontId="0" fillId="3" borderId="5" xfId="0" applyNumberFormat="1" applyFill="1" applyBorder="1" applyAlignment="1" applyProtection="1">
      <alignment horizontal="center"/>
      <protection locked="0"/>
    </xf>
    <xf numFmtId="0" fontId="0" fillId="4" borderId="4" xfId="0" applyFill="1" applyBorder="1" applyAlignment="1">
      <alignment horizontal="left"/>
    </xf>
    <xf numFmtId="0" fontId="0" fillId="4" borderId="0" xfId="0" applyFill="1" applyAlignment="1">
      <alignment horizontal="left"/>
    </xf>
    <xf numFmtId="164" fontId="0" fillId="4" borderId="4" xfId="0" applyNumberFormat="1" applyFill="1" applyBorder="1" applyAlignment="1">
      <alignment horizontal="center"/>
    </xf>
    <xf numFmtId="164" fontId="0" fillId="4" borderId="0" xfId="0" applyNumberFormat="1" applyFill="1" applyAlignment="1">
      <alignment horizontal="center"/>
    </xf>
    <xf numFmtId="164" fontId="0" fillId="4" borderId="5" xfId="0" applyNumberFormat="1" applyFill="1" applyBorder="1" applyAlignment="1">
      <alignment horizontal="center"/>
    </xf>
    <xf numFmtId="0" fontId="3" fillId="3" borderId="6" xfId="0" applyFont="1" applyFill="1" applyBorder="1" applyAlignment="1">
      <alignment horizontal="left"/>
    </xf>
    <xf numFmtId="0" fontId="3" fillId="3" borderId="7" xfId="0" applyFont="1" applyFill="1" applyBorder="1" applyAlignment="1">
      <alignment horizontal="left"/>
    </xf>
    <xf numFmtId="0" fontId="3" fillId="3" borderId="8" xfId="0" applyFont="1" applyFill="1" applyBorder="1" applyAlignment="1">
      <alignment horizontal="left"/>
    </xf>
    <xf numFmtId="164" fontId="3" fillId="3" borderId="6" xfId="0" applyNumberFormat="1" applyFont="1" applyFill="1" applyBorder="1" applyAlignment="1">
      <alignment horizontal="center"/>
    </xf>
    <xf numFmtId="164" fontId="3" fillId="3" borderId="7" xfId="0" applyNumberFormat="1" applyFont="1" applyFill="1" applyBorder="1" applyAlignment="1">
      <alignment horizontal="center"/>
    </xf>
    <xf numFmtId="164" fontId="3" fillId="3" borderId="8" xfId="0" applyNumberFormat="1" applyFont="1" applyFill="1" applyBorder="1" applyAlignment="1">
      <alignment horizontal="center"/>
    </xf>
    <xf numFmtId="0" fontId="0" fillId="3" borderId="4" xfId="0" applyFill="1" applyBorder="1" applyAlignment="1">
      <alignment horizontal="left"/>
    </xf>
    <xf numFmtId="0" fontId="0" fillId="3" borderId="0" xfId="0" applyFill="1" applyAlignment="1">
      <alignment horizontal="left"/>
    </xf>
    <xf numFmtId="164" fontId="0" fillId="3" borderId="4" xfId="0" applyNumberFormat="1" applyFill="1" applyBorder="1" applyAlignment="1">
      <alignment horizontal="center"/>
    </xf>
    <xf numFmtId="164" fontId="0" fillId="3" borderId="0" xfId="0" applyNumberFormat="1" applyFill="1" applyAlignment="1">
      <alignment horizontal="center"/>
    </xf>
    <xf numFmtId="164" fontId="0" fillId="3" borderId="5" xfId="0" applyNumberFormat="1" applyFill="1" applyBorder="1" applyAlignment="1">
      <alignment horizontal="center"/>
    </xf>
    <xf numFmtId="0" fontId="3" fillId="4" borderId="4" xfId="0" applyFont="1" applyFill="1" applyBorder="1" applyAlignment="1">
      <alignment horizontal="left"/>
    </xf>
    <xf numFmtId="0" fontId="3" fillId="4" borderId="0" xfId="0" applyFont="1" applyFill="1" applyAlignment="1">
      <alignment horizontal="left"/>
    </xf>
    <xf numFmtId="164" fontId="0" fillId="4" borderId="1" xfId="0" applyNumberFormat="1" applyFill="1" applyBorder="1" applyAlignment="1">
      <alignment horizontal="center"/>
    </xf>
    <xf numFmtId="164" fontId="0" fillId="4" borderId="2" xfId="0" applyNumberFormat="1" applyFill="1" applyBorder="1" applyAlignment="1">
      <alignment horizontal="center"/>
    </xf>
    <xf numFmtId="164" fontId="0" fillId="4" borderId="3" xfId="0" applyNumberFormat="1" applyFill="1" applyBorder="1" applyAlignment="1">
      <alignment horizontal="center"/>
    </xf>
    <xf numFmtId="0" fontId="0" fillId="4" borderId="5" xfId="0" applyFill="1" applyBorder="1" applyAlignment="1">
      <alignment horizontal="left"/>
    </xf>
    <xf numFmtId="0" fontId="0" fillId="3" borderId="5" xfId="0" applyFill="1" applyBorder="1" applyAlignment="1">
      <alignment horizontal="left"/>
    </xf>
    <xf numFmtId="0" fontId="9" fillId="5" borderId="0" xfId="0" applyFont="1" applyFill="1" applyAlignment="1">
      <alignment horizontal="center"/>
    </xf>
    <xf numFmtId="0" fontId="6" fillId="5" borderId="0" xfId="0" applyFont="1" applyFill="1" applyAlignment="1">
      <alignment horizontal="left" wrapText="1"/>
    </xf>
    <xf numFmtId="0" fontId="1" fillId="2" borderId="12" xfId="0" applyFont="1" applyFill="1" applyBorder="1" applyAlignment="1">
      <alignment horizontal="left"/>
    </xf>
    <xf numFmtId="0" fontId="1" fillId="2"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EE77-371C-4813-AF1C-F47926BB14AF}">
  <sheetPr>
    <tabColor theme="4"/>
  </sheetPr>
  <dimension ref="A1:T33"/>
  <sheetViews>
    <sheetView tabSelected="1" zoomScale="145" zoomScaleNormal="145" workbookViewId="0">
      <selection activeCell="R4" sqref="R4"/>
    </sheetView>
  </sheetViews>
  <sheetFormatPr defaultRowHeight="15"/>
  <cols>
    <col min="6" max="6" width="12.140625" customWidth="1"/>
    <col min="10" max="10" width="8.7109375" customWidth="1"/>
    <col min="11" max="11" width="4.28515625" customWidth="1"/>
    <col min="15" max="15" width="12.85546875" customWidth="1"/>
    <col min="16" max="16" width="8.7109375" hidden="1" customWidth="1"/>
    <col min="17" max="17" width="8.7109375" style="1" customWidth="1"/>
    <col min="18" max="18" width="9.140625" style="2"/>
  </cols>
  <sheetData>
    <row r="1" spans="1:20" ht="24">
      <c r="A1" s="51" t="s">
        <v>0</v>
      </c>
      <c r="B1" s="51"/>
      <c r="C1" s="51"/>
      <c r="D1" s="51"/>
      <c r="E1" s="51"/>
      <c r="F1" s="51"/>
      <c r="G1" s="51"/>
      <c r="H1" s="51"/>
      <c r="I1" s="51"/>
      <c r="J1" s="51"/>
      <c r="K1" s="51"/>
      <c r="L1" s="51"/>
      <c r="M1" s="51"/>
      <c r="N1" s="51"/>
      <c r="O1" s="51"/>
      <c r="P1" s="51"/>
      <c r="Q1" s="4"/>
    </row>
    <row r="2" spans="1:20" ht="64.5" customHeight="1">
      <c r="A2" s="52" t="s">
        <v>1</v>
      </c>
      <c r="B2" s="52"/>
      <c r="C2" s="52"/>
      <c r="D2" s="52"/>
      <c r="E2" s="52"/>
      <c r="F2" s="52"/>
      <c r="G2" s="52"/>
      <c r="H2" s="52"/>
      <c r="I2" s="52"/>
      <c r="J2" s="52"/>
      <c r="K2" s="52"/>
      <c r="L2" s="52"/>
      <c r="M2" s="52"/>
      <c r="N2" s="52"/>
      <c r="O2" s="52"/>
      <c r="P2" s="52"/>
      <c r="Q2" s="4"/>
    </row>
    <row r="3" spans="1:20">
      <c r="A3" s="53" t="s">
        <v>2</v>
      </c>
      <c r="B3" s="53"/>
      <c r="C3" s="53"/>
      <c r="D3" s="53"/>
      <c r="E3" s="53"/>
      <c r="F3" s="53"/>
      <c r="G3" s="53" t="s">
        <v>3</v>
      </c>
      <c r="H3" s="53"/>
      <c r="I3" s="53"/>
      <c r="J3" s="53"/>
      <c r="K3" s="53"/>
      <c r="L3" s="54" t="s">
        <v>4</v>
      </c>
      <c r="M3" s="54"/>
      <c r="N3" s="54"/>
      <c r="O3" s="54"/>
      <c r="P3" s="54"/>
      <c r="Q3" s="4"/>
    </row>
    <row r="4" spans="1:20">
      <c r="A4" s="39" t="s">
        <v>5</v>
      </c>
      <c r="B4" s="40"/>
      <c r="C4" s="40"/>
      <c r="D4" s="40"/>
      <c r="E4" s="40"/>
      <c r="F4" s="50"/>
      <c r="G4" s="41">
        <v>166.48</v>
      </c>
      <c r="H4" s="42"/>
      <c r="I4" s="42"/>
      <c r="J4" s="42"/>
      <c r="K4" s="43"/>
      <c r="L4" s="41">
        <v>175.42</v>
      </c>
      <c r="M4" s="42"/>
      <c r="N4" s="42"/>
      <c r="O4" s="42"/>
      <c r="P4" s="43"/>
      <c r="Q4" s="4"/>
    </row>
    <row r="5" spans="1:20">
      <c r="A5" s="28" t="s">
        <v>6</v>
      </c>
      <c r="B5" s="29"/>
      <c r="C5" s="29"/>
      <c r="D5" s="29"/>
      <c r="E5" s="29"/>
      <c r="F5" s="49"/>
      <c r="G5" s="30">
        <f>G4*13.5%</f>
        <v>22.474799999999998</v>
      </c>
      <c r="H5" s="31"/>
      <c r="I5" s="31"/>
      <c r="J5" s="31"/>
      <c r="K5" s="32"/>
      <c r="L5" s="30">
        <f>L4*13.5%</f>
        <v>23.681699999999999</v>
      </c>
      <c r="M5" s="31"/>
      <c r="N5" s="31"/>
      <c r="O5" s="31"/>
      <c r="P5" s="32"/>
      <c r="Q5" s="4"/>
      <c r="S5" s="3"/>
      <c r="T5" s="3"/>
    </row>
    <row r="6" spans="1:20">
      <c r="A6" s="33" t="s">
        <v>7</v>
      </c>
      <c r="B6" s="34"/>
      <c r="C6" s="34"/>
      <c r="D6" s="34"/>
      <c r="E6" s="34"/>
      <c r="F6" s="35"/>
      <c r="G6" s="36">
        <f>SUM(G4:K5)</f>
        <v>188.95479999999998</v>
      </c>
      <c r="H6" s="37"/>
      <c r="I6" s="37"/>
      <c r="J6" s="37"/>
      <c r="K6" s="38"/>
      <c r="L6" s="36">
        <f>SUM(L4:P5)</f>
        <v>199.10169999999999</v>
      </c>
      <c r="M6" s="37"/>
      <c r="N6" s="37"/>
      <c r="O6" s="37"/>
      <c r="P6" s="38"/>
      <c r="Q6" s="4"/>
      <c r="S6" s="3"/>
      <c r="T6" s="3"/>
    </row>
    <row r="7" spans="1:20">
      <c r="A7" s="28" t="s">
        <v>8</v>
      </c>
      <c r="B7" s="29"/>
      <c r="C7" s="29"/>
      <c r="D7" s="29"/>
      <c r="E7" s="29"/>
      <c r="F7" s="49"/>
      <c r="G7" s="30">
        <f>G6*31.42%</f>
        <v>59.369598160000002</v>
      </c>
      <c r="H7" s="31"/>
      <c r="I7" s="31"/>
      <c r="J7" s="31"/>
      <c r="K7" s="32"/>
      <c r="L7" s="30">
        <f>L6*31.42%</f>
        <v>62.557754140000007</v>
      </c>
      <c r="M7" s="31"/>
      <c r="N7" s="31"/>
      <c r="O7" s="31"/>
      <c r="P7" s="32"/>
      <c r="Q7" s="4"/>
      <c r="S7" s="3"/>
      <c r="T7" s="3"/>
    </row>
    <row r="8" spans="1:20">
      <c r="A8" s="39" t="s">
        <v>9</v>
      </c>
      <c r="B8" s="40"/>
      <c r="C8" s="40"/>
      <c r="D8" s="40"/>
      <c r="E8" s="40"/>
      <c r="F8" s="50"/>
      <c r="G8" s="41">
        <f>G6*4.5%</f>
        <v>8.5029659999999989</v>
      </c>
      <c r="H8" s="42"/>
      <c r="I8" s="42"/>
      <c r="J8" s="42"/>
      <c r="K8" s="43"/>
      <c r="L8" s="41">
        <f>L6*4.5%</f>
        <v>8.9595764999999989</v>
      </c>
      <c r="M8" s="42"/>
      <c r="N8" s="42"/>
      <c r="O8" s="42"/>
      <c r="P8" s="43"/>
      <c r="Q8" s="4"/>
      <c r="S8" s="3"/>
      <c r="T8" s="3"/>
    </row>
    <row r="9" spans="1:20">
      <c r="A9" s="28" t="s">
        <v>10</v>
      </c>
      <c r="B9" s="29"/>
      <c r="C9" s="29"/>
      <c r="D9" s="29"/>
      <c r="E9" s="29"/>
      <c r="F9" s="49"/>
      <c r="G9" s="30">
        <f>G8*24.26%</f>
        <v>2.0628195515999996</v>
      </c>
      <c r="H9" s="31"/>
      <c r="I9" s="31"/>
      <c r="J9" s="31"/>
      <c r="K9" s="32"/>
      <c r="L9" s="30">
        <f>L8*24.26%</f>
        <v>2.1735932589</v>
      </c>
      <c r="M9" s="31"/>
      <c r="N9" s="31"/>
      <c r="O9" s="31"/>
      <c r="P9" s="32"/>
      <c r="Q9" s="4"/>
      <c r="S9" s="3"/>
      <c r="T9" s="3"/>
    </row>
    <row r="10" spans="1:20">
      <c r="A10" s="33" t="s">
        <v>11</v>
      </c>
      <c r="B10" s="34"/>
      <c r="C10" s="34"/>
      <c r="D10" s="34"/>
      <c r="E10" s="34"/>
      <c r="F10" s="35"/>
      <c r="G10" s="36">
        <f>SUM(G6:K9)</f>
        <v>258.8901837116</v>
      </c>
      <c r="H10" s="37"/>
      <c r="I10" s="37"/>
      <c r="J10" s="37"/>
      <c r="K10" s="38"/>
      <c r="L10" s="36">
        <f>SUM(L6:P9)</f>
        <v>272.79262389889999</v>
      </c>
      <c r="M10" s="37"/>
      <c r="N10" s="37"/>
      <c r="O10" s="37"/>
      <c r="P10" s="38"/>
      <c r="Q10" s="4"/>
    </row>
    <row r="11" spans="1:20">
      <c r="A11" s="44" t="s">
        <v>12</v>
      </c>
      <c r="B11" s="45"/>
      <c r="C11" s="45"/>
      <c r="D11" s="45"/>
      <c r="E11" s="45"/>
      <c r="F11" s="45"/>
      <c r="G11" s="46"/>
      <c r="H11" s="47"/>
      <c r="I11" s="47"/>
      <c r="J11" s="47"/>
      <c r="K11" s="48"/>
      <c r="L11" s="46"/>
      <c r="M11" s="47"/>
      <c r="N11" s="47"/>
      <c r="O11" s="47"/>
      <c r="P11" s="48"/>
      <c r="Q11" s="4"/>
    </row>
    <row r="12" spans="1:20">
      <c r="A12" s="39" t="s">
        <v>13</v>
      </c>
      <c r="B12" s="40"/>
      <c r="C12" s="40"/>
      <c r="D12" s="40"/>
      <c r="E12" s="40"/>
      <c r="F12" s="40"/>
      <c r="G12" s="41">
        <f>G10*8.2%</f>
        <v>21.228995064351196</v>
      </c>
      <c r="H12" s="42"/>
      <c r="I12" s="42"/>
      <c r="J12" s="42"/>
      <c r="K12" s="43"/>
      <c r="L12" s="41">
        <f>L10*8.2%</f>
        <v>22.368995159709797</v>
      </c>
      <c r="M12" s="42"/>
      <c r="N12" s="42"/>
      <c r="O12" s="42"/>
      <c r="P12" s="43"/>
      <c r="Q12" s="4"/>
    </row>
    <row r="13" spans="1:20">
      <c r="A13" s="28" t="s">
        <v>14</v>
      </c>
      <c r="B13" s="29"/>
      <c r="C13" s="29"/>
      <c r="D13" s="29"/>
      <c r="E13" s="29"/>
      <c r="F13" s="29"/>
      <c r="G13" s="30">
        <f>G10*5.4%</f>
        <v>13.980069920426402</v>
      </c>
      <c r="H13" s="31"/>
      <c r="I13" s="31"/>
      <c r="J13" s="31"/>
      <c r="K13" s="32"/>
      <c r="L13" s="30">
        <f>L10*5.4 %</f>
        <v>14.730801690540602</v>
      </c>
      <c r="M13" s="31"/>
      <c r="N13" s="31"/>
      <c r="O13" s="31"/>
      <c r="P13" s="32"/>
      <c r="Q13" s="4"/>
    </row>
    <row r="14" spans="1:20">
      <c r="A14" s="39" t="s">
        <v>15</v>
      </c>
      <c r="B14" s="40"/>
      <c r="C14" s="40"/>
      <c r="D14" s="40"/>
      <c r="E14" s="40"/>
      <c r="F14" s="40"/>
      <c r="G14" s="41">
        <f>G10*2%</f>
        <v>5.1778036742319999</v>
      </c>
      <c r="H14" s="42"/>
      <c r="I14" s="42"/>
      <c r="J14" s="42"/>
      <c r="K14" s="43"/>
      <c r="L14" s="41">
        <f>L10*2%</f>
        <v>5.4558524779779995</v>
      </c>
      <c r="M14" s="42"/>
      <c r="N14" s="42"/>
      <c r="O14" s="42"/>
      <c r="P14" s="43"/>
      <c r="Q14" s="4"/>
    </row>
    <row r="15" spans="1:20">
      <c r="A15" s="28" t="s">
        <v>16</v>
      </c>
      <c r="B15" s="29"/>
      <c r="C15" s="29"/>
      <c r="D15" s="29"/>
      <c r="E15" s="29"/>
      <c r="F15" s="29"/>
      <c r="G15" s="30">
        <f>G10*4.2%</f>
        <v>10.873387715887201</v>
      </c>
      <c r="H15" s="31"/>
      <c r="I15" s="31"/>
      <c r="J15" s="31"/>
      <c r="K15" s="32"/>
      <c r="L15" s="30">
        <f>L10*4.2%</f>
        <v>11.4572902037538</v>
      </c>
      <c r="M15" s="31"/>
      <c r="N15" s="31"/>
      <c r="O15" s="31"/>
      <c r="P15" s="32"/>
      <c r="Q15" s="4"/>
    </row>
    <row r="16" spans="1:20">
      <c r="A16" s="39" t="s">
        <v>17</v>
      </c>
      <c r="B16" s="40"/>
      <c r="C16" s="40"/>
      <c r="D16" s="40"/>
      <c r="E16" s="40"/>
      <c r="F16" s="40"/>
      <c r="G16" s="41">
        <f>G10*5.5%</f>
        <v>14.238960104138</v>
      </c>
      <c r="H16" s="42"/>
      <c r="I16" s="42"/>
      <c r="J16" s="42"/>
      <c r="K16" s="43"/>
      <c r="L16" s="41">
        <f>L10*5.5%</f>
        <v>15.0035943144395</v>
      </c>
      <c r="M16" s="42"/>
      <c r="N16" s="42"/>
      <c r="O16" s="42"/>
      <c r="P16" s="43"/>
      <c r="Q16" s="4"/>
    </row>
    <row r="17" spans="1:17">
      <c r="A17" s="28" t="s">
        <v>18</v>
      </c>
      <c r="B17" s="29"/>
      <c r="C17" s="29"/>
      <c r="D17" s="29"/>
      <c r="E17" s="29"/>
      <c r="F17" s="29"/>
      <c r="G17" s="30">
        <f>G10*6%</f>
        <v>15.533411022695999</v>
      </c>
      <c r="H17" s="31"/>
      <c r="I17" s="31"/>
      <c r="J17" s="31"/>
      <c r="K17" s="32"/>
      <c r="L17" s="30">
        <f>L10*6%</f>
        <v>16.367557433934</v>
      </c>
      <c r="M17" s="31"/>
      <c r="N17" s="31"/>
      <c r="O17" s="31"/>
      <c r="P17" s="32"/>
      <c r="Q17" s="4"/>
    </row>
    <row r="18" spans="1:17">
      <c r="A18" s="33" t="s">
        <v>19</v>
      </c>
      <c r="B18" s="34"/>
      <c r="C18" s="34"/>
      <c r="D18" s="34"/>
      <c r="E18" s="34"/>
      <c r="F18" s="35"/>
      <c r="G18" s="36">
        <f>SUM(G10:K17)</f>
        <v>339.92281121333076</v>
      </c>
      <c r="H18" s="37"/>
      <c r="I18" s="37"/>
      <c r="J18" s="37"/>
      <c r="K18" s="37"/>
      <c r="L18" s="36">
        <f>SUM(L10:P17)</f>
        <v>358.17671517925572</v>
      </c>
      <c r="M18" s="37"/>
      <c r="N18" s="37"/>
      <c r="O18" s="37"/>
      <c r="P18" s="38"/>
      <c r="Q18" s="4"/>
    </row>
    <row r="19" spans="1:17">
      <c r="A19" s="16" t="s">
        <v>20</v>
      </c>
      <c r="B19" s="17"/>
      <c r="C19" s="17"/>
      <c r="D19" s="17"/>
      <c r="E19" s="17"/>
      <c r="F19" s="18"/>
      <c r="G19" s="19"/>
      <c r="H19" s="20"/>
      <c r="I19" s="20"/>
      <c r="J19" s="20"/>
      <c r="K19" s="21"/>
      <c r="L19" s="19"/>
      <c r="M19" s="20"/>
      <c r="N19" s="20"/>
      <c r="O19" s="20"/>
      <c r="P19" s="21"/>
      <c r="Q19" s="4"/>
    </row>
    <row r="20" spans="1:17">
      <c r="A20" s="22" t="s">
        <v>21</v>
      </c>
      <c r="B20" s="23"/>
      <c r="C20" s="23"/>
      <c r="D20" s="23"/>
      <c r="E20" s="23"/>
      <c r="F20" s="24"/>
      <c r="G20" s="25"/>
      <c r="H20" s="26"/>
      <c r="I20" s="26"/>
      <c r="J20" s="26"/>
      <c r="K20" s="27"/>
      <c r="L20" s="25"/>
      <c r="M20" s="26"/>
      <c r="N20" s="26"/>
      <c r="O20" s="26"/>
      <c r="P20" s="27"/>
      <c r="Q20" s="4"/>
    </row>
    <row r="21" spans="1:17">
      <c r="A21" s="16" t="s">
        <v>22</v>
      </c>
      <c r="B21" s="17"/>
      <c r="C21" s="17"/>
      <c r="D21" s="17"/>
      <c r="E21" s="17"/>
      <c r="F21" s="18"/>
      <c r="G21" s="19"/>
      <c r="H21" s="20"/>
      <c r="I21" s="20"/>
      <c r="J21" s="20"/>
      <c r="K21" s="21"/>
      <c r="L21" s="19"/>
      <c r="M21" s="20"/>
      <c r="N21" s="20"/>
      <c r="O21" s="20"/>
      <c r="P21" s="21"/>
      <c r="Q21" s="4"/>
    </row>
    <row r="22" spans="1:17">
      <c r="A22" s="22" t="s">
        <v>23</v>
      </c>
      <c r="B22" s="23"/>
      <c r="C22" s="23"/>
      <c r="D22" s="23"/>
      <c r="E22" s="23"/>
      <c r="F22" s="24"/>
      <c r="G22" s="25"/>
      <c r="H22" s="26"/>
      <c r="I22" s="26"/>
      <c r="J22" s="26"/>
      <c r="K22" s="27"/>
      <c r="L22" s="25"/>
      <c r="M22" s="26"/>
      <c r="N22" s="26"/>
      <c r="O22" s="26"/>
      <c r="P22" s="27"/>
      <c r="Q22" s="4"/>
    </row>
    <row r="23" spans="1:17">
      <c r="A23" s="16" t="s">
        <v>24</v>
      </c>
      <c r="B23" s="17"/>
      <c r="C23" s="17"/>
      <c r="D23" s="17"/>
      <c r="E23" s="17"/>
      <c r="F23" s="18"/>
      <c r="G23" s="19"/>
      <c r="H23" s="20"/>
      <c r="I23" s="20"/>
      <c r="J23" s="20"/>
      <c r="K23" s="21"/>
      <c r="L23" s="19"/>
      <c r="M23" s="20"/>
      <c r="N23" s="20"/>
      <c r="O23" s="20"/>
      <c r="P23" s="21"/>
      <c r="Q23" s="4"/>
    </row>
    <row r="24" spans="1:17">
      <c r="A24" s="22" t="s">
        <v>25</v>
      </c>
      <c r="B24" s="23"/>
      <c r="C24" s="23"/>
      <c r="D24" s="23"/>
      <c r="E24" s="23"/>
      <c r="F24" s="24"/>
      <c r="G24" s="25"/>
      <c r="H24" s="26"/>
      <c r="I24" s="26"/>
      <c r="J24" s="26"/>
      <c r="K24" s="27"/>
      <c r="L24" s="25"/>
      <c r="M24" s="26"/>
      <c r="N24" s="26"/>
      <c r="O24" s="26"/>
      <c r="P24" s="27"/>
      <c r="Q24" s="4"/>
    </row>
    <row r="25" spans="1:17">
      <c r="A25" s="16" t="s">
        <v>26</v>
      </c>
      <c r="B25" s="17"/>
      <c r="C25" s="17"/>
      <c r="D25" s="17"/>
      <c r="E25" s="17"/>
      <c r="F25" s="18"/>
      <c r="G25" s="19"/>
      <c r="H25" s="20"/>
      <c r="I25" s="20"/>
      <c r="J25" s="20"/>
      <c r="K25" s="21"/>
      <c r="L25" s="19"/>
      <c r="M25" s="20"/>
      <c r="N25" s="20"/>
      <c r="O25" s="20"/>
      <c r="P25" s="21"/>
      <c r="Q25" s="4"/>
    </row>
    <row r="26" spans="1:17">
      <c r="A26" s="22" t="s">
        <v>27</v>
      </c>
      <c r="B26" s="23"/>
      <c r="C26" s="23"/>
      <c r="D26" s="23"/>
      <c r="E26" s="23"/>
      <c r="F26" s="24"/>
      <c r="G26" s="25"/>
      <c r="H26" s="26"/>
      <c r="I26" s="26"/>
      <c r="J26" s="26"/>
      <c r="K26" s="27"/>
      <c r="L26" s="25"/>
      <c r="M26" s="26"/>
      <c r="N26" s="26"/>
      <c r="O26" s="26"/>
      <c r="P26" s="27"/>
      <c r="Q26" s="4"/>
    </row>
    <row r="27" spans="1:17">
      <c r="A27" s="7" t="s">
        <v>28</v>
      </c>
      <c r="B27" s="8"/>
      <c r="C27" s="8"/>
      <c r="D27" s="8"/>
      <c r="E27" s="8"/>
      <c r="F27" s="9"/>
      <c r="G27" s="10"/>
      <c r="H27" s="11"/>
      <c r="I27" s="11"/>
      <c r="J27" s="11"/>
      <c r="K27" s="12"/>
      <c r="L27" s="10"/>
      <c r="M27" s="11"/>
      <c r="N27" s="11"/>
      <c r="O27" s="11"/>
      <c r="P27" s="12"/>
      <c r="Q27" s="4"/>
    </row>
    <row r="28" spans="1:17">
      <c r="A28" s="13" t="s">
        <v>29</v>
      </c>
      <c r="B28" s="13"/>
      <c r="C28" s="13"/>
      <c r="D28" s="13"/>
      <c r="E28" s="13"/>
      <c r="F28" s="13"/>
      <c r="G28" s="14">
        <f>SUM(G18:K27)</f>
        <v>339.92281121333076</v>
      </c>
      <c r="H28" s="15"/>
      <c r="I28" s="15"/>
      <c r="J28" s="15"/>
      <c r="K28" s="15"/>
      <c r="L28" s="14">
        <f>SUM(L18:P27)</f>
        <v>358.17671517925572</v>
      </c>
      <c r="M28" s="15"/>
      <c r="N28" s="15"/>
      <c r="O28" s="15"/>
      <c r="P28" s="15"/>
      <c r="Q28" s="4"/>
    </row>
    <row r="29" spans="1:17">
      <c r="A29" s="5" t="s">
        <v>30</v>
      </c>
      <c r="B29" s="5"/>
      <c r="C29" s="5"/>
      <c r="D29" s="5"/>
      <c r="E29" s="5"/>
      <c r="F29" s="5"/>
      <c r="G29" s="5"/>
      <c r="H29" s="5"/>
      <c r="I29" s="5"/>
      <c r="J29" s="5"/>
      <c r="K29" s="5"/>
      <c r="L29" s="5"/>
      <c r="M29" s="5"/>
      <c r="N29" s="5"/>
      <c r="O29" s="5"/>
      <c r="P29" s="5"/>
      <c r="Q29" s="4"/>
    </row>
    <row r="30" spans="1:17" ht="14.25" customHeight="1">
      <c r="A30" s="6" t="s">
        <v>31</v>
      </c>
      <c r="B30" s="6"/>
      <c r="C30" s="6"/>
      <c r="D30" s="6"/>
      <c r="E30" s="6"/>
      <c r="F30" s="6"/>
      <c r="G30" s="6"/>
      <c r="H30" s="6"/>
      <c r="I30" s="6"/>
      <c r="J30" s="6"/>
      <c r="K30" s="6"/>
      <c r="L30" s="6"/>
      <c r="M30" s="6"/>
      <c r="N30" s="6"/>
      <c r="O30" s="6"/>
      <c r="P30" s="6"/>
      <c r="Q30" s="4"/>
    </row>
    <row r="31" spans="1:17">
      <c r="A31" s="5" t="s">
        <v>32</v>
      </c>
      <c r="B31" s="5"/>
      <c r="C31" s="5"/>
      <c r="D31" s="5"/>
      <c r="E31" s="5"/>
      <c r="F31" s="5"/>
      <c r="G31" s="5"/>
      <c r="H31" s="5"/>
      <c r="I31" s="5"/>
      <c r="J31" s="5"/>
      <c r="K31" s="5"/>
      <c r="L31" s="5"/>
      <c r="M31" s="5"/>
      <c r="N31" s="5"/>
      <c r="O31" s="5"/>
      <c r="P31" s="5"/>
      <c r="Q31" s="4"/>
    </row>
    <row r="32" spans="1:17">
      <c r="A32" s="5" t="s">
        <v>33</v>
      </c>
      <c r="B32" s="5"/>
      <c r="C32" s="5"/>
      <c r="D32" s="5"/>
      <c r="E32" s="5"/>
      <c r="F32" s="5"/>
      <c r="G32" s="5"/>
      <c r="H32" s="5"/>
      <c r="I32" s="5"/>
      <c r="J32" s="5"/>
      <c r="K32" s="5"/>
      <c r="L32" s="5"/>
      <c r="M32" s="5"/>
      <c r="N32" s="5"/>
      <c r="O32" s="5"/>
      <c r="P32" s="5"/>
      <c r="Q32" s="4"/>
    </row>
    <row r="33" spans="17:17">
      <c r="Q33" s="4"/>
    </row>
  </sheetData>
  <mergeCells count="84">
    <mergeCell ref="A4:F4"/>
    <mergeCell ref="G4:K4"/>
    <mergeCell ref="L4:P4"/>
    <mergeCell ref="A1:P1"/>
    <mergeCell ref="A2:P2"/>
    <mergeCell ref="A3:F3"/>
    <mergeCell ref="G3:K3"/>
    <mergeCell ref="L3:P3"/>
    <mergeCell ref="A5:F5"/>
    <mergeCell ref="G5:K5"/>
    <mergeCell ref="L5:P5"/>
    <mergeCell ref="A6:F6"/>
    <mergeCell ref="G6:K6"/>
    <mergeCell ref="L6:P6"/>
    <mergeCell ref="A7:F7"/>
    <mergeCell ref="G7:K7"/>
    <mergeCell ref="L7:P7"/>
    <mergeCell ref="A8:F8"/>
    <mergeCell ref="G8:K8"/>
    <mergeCell ref="L8:P8"/>
    <mergeCell ref="A9:F9"/>
    <mergeCell ref="G9:K9"/>
    <mergeCell ref="L9:P9"/>
    <mergeCell ref="A10:F10"/>
    <mergeCell ref="G10:K10"/>
    <mergeCell ref="L10:P10"/>
    <mergeCell ref="A11:F11"/>
    <mergeCell ref="G11:K11"/>
    <mergeCell ref="L11:P11"/>
    <mergeCell ref="A12:F12"/>
    <mergeCell ref="G12:K12"/>
    <mergeCell ref="L12:P12"/>
    <mergeCell ref="A13:F13"/>
    <mergeCell ref="G13:K13"/>
    <mergeCell ref="L13:P13"/>
    <mergeCell ref="A14:F14"/>
    <mergeCell ref="G14:K14"/>
    <mergeCell ref="L14:P14"/>
    <mergeCell ref="A15:F15"/>
    <mergeCell ref="G15:K15"/>
    <mergeCell ref="L15:P15"/>
    <mergeCell ref="A16:F16"/>
    <mergeCell ref="G16:K16"/>
    <mergeCell ref="L16:P16"/>
    <mergeCell ref="A17:F17"/>
    <mergeCell ref="G17:K17"/>
    <mergeCell ref="L17:P17"/>
    <mergeCell ref="A18:F18"/>
    <mergeCell ref="G18:K18"/>
    <mergeCell ref="L18:P18"/>
    <mergeCell ref="A19:F19"/>
    <mergeCell ref="G19:K19"/>
    <mergeCell ref="L19:P19"/>
    <mergeCell ref="A20:F20"/>
    <mergeCell ref="G20:K20"/>
    <mergeCell ref="L20:P20"/>
    <mergeCell ref="A21:F21"/>
    <mergeCell ref="G21:K21"/>
    <mergeCell ref="L21:P21"/>
    <mergeCell ref="A22:F22"/>
    <mergeCell ref="G22:K22"/>
    <mergeCell ref="L22:P22"/>
    <mergeCell ref="A23:F23"/>
    <mergeCell ref="G23:K23"/>
    <mergeCell ref="L23:P23"/>
    <mergeCell ref="A24:F24"/>
    <mergeCell ref="G24:K24"/>
    <mergeCell ref="L24:P24"/>
    <mergeCell ref="A25:F25"/>
    <mergeCell ref="G25:K25"/>
    <mergeCell ref="L25:P25"/>
    <mergeCell ref="A26:F26"/>
    <mergeCell ref="G26:K26"/>
    <mergeCell ref="L26:P26"/>
    <mergeCell ref="A29:P29"/>
    <mergeCell ref="A30:P30"/>
    <mergeCell ref="A31:P31"/>
    <mergeCell ref="A32:P32"/>
    <mergeCell ref="A27:F27"/>
    <mergeCell ref="G27:K27"/>
    <mergeCell ref="L27:P27"/>
    <mergeCell ref="A28:F28"/>
    <mergeCell ref="G28:K28"/>
    <mergeCell ref="L28:P28"/>
  </mergeCells>
  <pageMargins left="0.7" right="0.7" top="0.75" bottom="0.75" header="0.3" footer="0.3"/>
  <pageSetup paperSize="9" scale="86"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E773E3806B76E4DB726E4B8EC134E75" ma:contentTypeVersion="18" ma:contentTypeDescription="Skapa ett nytt dokument." ma:contentTypeScope="" ma:versionID="28642fe03e62273232421169cea72556">
  <xsd:schema xmlns:xsd="http://www.w3.org/2001/XMLSchema" xmlns:xs="http://www.w3.org/2001/XMLSchema" xmlns:p="http://schemas.microsoft.com/office/2006/metadata/properties" xmlns:ns2="ef19cda6-7d39-492a-8642-58fc3a27c313" xmlns:ns3="91c32f57-588f-4bb8-9002-cfd812192c2d" targetNamespace="http://schemas.microsoft.com/office/2006/metadata/properties" ma:root="true" ma:fieldsID="1e713f254247138f26fe1968a81b3338" ns2:_="" ns3:_="">
    <xsd:import namespace="ef19cda6-7d39-492a-8642-58fc3a27c313"/>
    <xsd:import namespace="91c32f57-588f-4bb8-9002-cfd812192c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9cda6-7d39-492a-8642-58fc3a27c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346dfa3c-b651-4bbc-9963-d4a0854711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c32f57-588f-4bb8-9002-cfd812192c2d"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49844bf4-185f-48cd-a14c-db5bc01fadba}" ma:internalName="TaxCatchAll" ma:showField="CatchAllData" ma:web="91c32f57-588f-4bb8-9002-cfd812192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19cda6-7d39-492a-8642-58fc3a27c313">
      <Terms xmlns="http://schemas.microsoft.com/office/infopath/2007/PartnerControls"/>
    </lcf76f155ced4ddcb4097134ff3c332f>
    <TaxCatchAll xmlns="91c32f57-588f-4bb8-9002-cfd812192c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FA1CF7-A132-4767-9F2E-4FA8A2101309}"/>
</file>

<file path=customXml/itemProps2.xml><?xml version="1.0" encoding="utf-8"?>
<ds:datastoreItem xmlns:ds="http://schemas.openxmlformats.org/officeDocument/2006/customXml" ds:itemID="{910B93C0-72EE-4A35-BED9-31F7B531FB32}"/>
</file>

<file path=customXml/itemProps3.xml><?xml version="1.0" encoding="utf-8"?>
<ds:datastoreItem xmlns:ds="http://schemas.openxmlformats.org/officeDocument/2006/customXml" ds:itemID="{F581E592-2376-44FF-87AB-07D539D985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Engström</dc:creator>
  <cp:keywords/>
  <dc:description/>
  <cp:lastModifiedBy/>
  <cp:revision/>
  <dcterms:created xsi:type="dcterms:W3CDTF">2025-12-10T12:00:51Z</dcterms:created>
  <dcterms:modified xsi:type="dcterms:W3CDTF">2025-12-10T14:27:34Z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0x0101004E773E3806B76E4DB726E4B8EC134E75</vt:lpwstr>
  </property>
</Properties>
</file>