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nmo-my.sharepoint.com/personal/jens_engstrom_almega_se/Documents/Dokument/Städtimmen/Publicerad/"/>
    </mc:Choice>
  </mc:AlternateContent>
  <xr:revisionPtr revIDLastSave="1" documentId="8_{5EC05514-9F57-41E5-803C-E8F2A9EE623B}" xr6:coauthVersionLast="47" xr6:coauthVersionMax="47" xr10:uidLastSave="{AFDE33EA-6C3B-43A4-AD6C-EE2ABEF03DD8}"/>
  <bookViews>
    <workbookView xWindow="-120" yWindow="-120" windowWidth="51840" windowHeight="21120" xr2:uid="{20527F84-EFAA-4054-B03D-A12A8BEEA10D}"/>
  </bookViews>
  <sheets>
    <sheet name="2025" sheetId="1" r:id="rId1"/>
  </sheets>
  <definedNames>
    <definedName name="_xlnm.Print_Area" localSheetId="0">'2025'!$A$1:$Q$33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6" i="1" s="1"/>
  <c r="G5" i="1"/>
  <c r="G6" i="1" s="1"/>
  <c r="G8" i="1" l="1"/>
  <c r="G9" i="1" s="1"/>
  <c r="G7" i="1"/>
  <c r="G10" i="1"/>
  <c r="L8" i="1"/>
  <c r="L9" i="1" s="1"/>
  <c r="L7" i="1"/>
  <c r="L10" i="1"/>
  <c r="L17" i="1" l="1"/>
  <c r="L16" i="1"/>
  <c r="L15" i="1"/>
  <c r="L13" i="1"/>
  <c r="L12" i="1"/>
  <c r="L14" i="1"/>
  <c r="G17" i="1"/>
  <c r="G15" i="1"/>
  <c r="G14" i="1"/>
  <c r="G13" i="1"/>
  <c r="G12" i="1"/>
  <c r="G18" i="1" s="1"/>
  <c r="G28" i="1" s="1"/>
  <c r="G16" i="1"/>
  <c r="L18" i="1" l="1"/>
  <c r="L28" i="1" s="1"/>
</calcChain>
</file>

<file path=xl/sharedStrings.xml><?xml version="1.0" encoding="utf-8"?>
<sst xmlns="http://schemas.openxmlformats.org/spreadsheetml/2006/main" count="34" uniqueCount="34">
  <si>
    <r>
      <t xml:space="preserve">Arbetskraftskostnad per timme utifrån kollektivavtal mellan Almega Serviceföretagen och Kommunal, 1 september 2025 - 31 augusti 2027. Lönerevision den 1 september 2025. Endast utgifter vars nivå gäller för samtliga företag med kollektivavtal är medräknande. Beräkningen är endast information kring branschens fasta kostnader enligt kollektivavtal. Kalkylen omfattar inte alla kostnadsposter hos ett företag och beaktar inte heller olika former av subventioner. </t>
    </r>
    <r>
      <rPr>
        <sz val="12"/>
        <color rgb="FFFF0000"/>
        <rFont val="Aptos Narrow"/>
        <family val="2"/>
        <scheme val="minor"/>
      </rPr>
      <t xml:space="preserve">Beräkningarna ska inte användas som någon form av riktmärke för slutlig prisnivå. </t>
    </r>
    <r>
      <rPr>
        <sz val="12"/>
        <color theme="1"/>
        <rFont val="Aptos Narrow"/>
        <family val="2"/>
        <scheme val="minor"/>
      </rPr>
      <t>Uppdaterad 2025-12-10</t>
    </r>
  </si>
  <si>
    <t xml:space="preserve">Utgiftsposter </t>
  </si>
  <si>
    <t>Ingångslön*</t>
  </si>
  <si>
    <t xml:space="preserve">Lön med 6 års branschvana** </t>
  </si>
  <si>
    <t xml:space="preserve">Lön (per timme) </t>
  </si>
  <si>
    <t xml:space="preserve">Semesterersättning 13,5 %  </t>
  </si>
  <si>
    <t xml:space="preserve">Lönesumma </t>
  </si>
  <si>
    <t>Sociala kostnader</t>
  </si>
  <si>
    <t>FORA</t>
  </si>
  <si>
    <t>Särskild löneskatt</t>
  </si>
  <si>
    <t xml:space="preserve">Summa </t>
  </si>
  <si>
    <t xml:space="preserve">Kostnadsanslag utöver ovanstående fasta utgifter nedan: </t>
  </si>
  <si>
    <t>Administration (Källa: SCB Städindex, 8,2% maj 2025)</t>
  </si>
  <si>
    <t>Städmaterial (Källa: SCB Städindex 5,4%, maj. 2025)</t>
  </si>
  <si>
    <t>Maskinkostnader (Källa: SCB Städindex, 2,0%, maj 2025)</t>
  </si>
  <si>
    <t>Transport (Källa: SCB Städindex, 4,2%, nov. 2025)</t>
  </si>
  <si>
    <t>Medianvinst (Källa: Branschrapport 2024, 5,5%)</t>
  </si>
  <si>
    <t>Sjuklön (Källa: Branschrapport 2024, 6,0%)</t>
  </si>
  <si>
    <t xml:space="preserve">Delsumma med angivna kostnader </t>
  </si>
  <si>
    <r>
      <t xml:space="preserve">Avgift för medlemskap i Almega </t>
    </r>
    <r>
      <rPr>
        <sz val="11"/>
        <color rgb="FFFF0000"/>
        <rFont val="Aptos Narrow"/>
        <family val="2"/>
        <scheme val="minor"/>
      </rPr>
      <t>(Ej med i kalkylen)</t>
    </r>
  </si>
  <si>
    <r>
      <t xml:space="preserve">Arbetsmiljö  </t>
    </r>
    <r>
      <rPr>
        <sz val="11"/>
        <color rgb="FFFF0000"/>
        <rFont val="Aptos Narrow"/>
        <family val="2"/>
        <scheme val="minor"/>
      </rPr>
      <t>(Ej med i kalkylen)</t>
    </r>
  </si>
  <si>
    <r>
      <t xml:space="preserve">Miljö </t>
    </r>
    <r>
      <rPr>
        <sz val="11"/>
        <color rgb="FFFF0000"/>
        <rFont val="Aptos Narrow"/>
        <family val="2"/>
        <scheme val="minor"/>
      </rPr>
      <t xml:space="preserve"> (Ej med i kalkylen)</t>
    </r>
  </si>
  <si>
    <r>
      <t xml:space="preserve">Fackligt arbete </t>
    </r>
    <r>
      <rPr>
        <sz val="11"/>
        <color rgb="FFFF0000"/>
        <rFont val="Aptos Narrow"/>
        <family val="2"/>
        <scheme val="minor"/>
      </rPr>
      <t xml:space="preserve"> (Ej med i kalkylen)</t>
    </r>
  </si>
  <si>
    <r>
      <t xml:space="preserve">Utbildning </t>
    </r>
    <r>
      <rPr>
        <sz val="11"/>
        <color rgb="FFFF0000"/>
        <rFont val="Aptos Narrow"/>
        <family val="2"/>
        <scheme val="minor"/>
      </rPr>
      <t xml:space="preserve"> (Ej med i kalkylen)</t>
    </r>
  </si>
  <si>
    <r>
      <t xml:space="preserve">Arbetskläder </t>
    </r>
    <r>
      <rPr>
        <sz val="11"/>
        <color rgb="FFFF0000"/>
        <rFont val="Aptos Narrow"/>
        <family val="2"/>
        <scheme val="minor"/>
      </rPr>
      <t xml:space="preserve"> (Ej med i kalkylen)</t>
    </r>
  </si>
  <si>
    <r>
      <t xml:space="preserve">Arbetsledning  </t>
    </r>
    <r>
      <rPr>
        <sz val="11"/>
        <color rgb="FFFF0000"/>
        <rFont val="Aptos Narrow"/>
        <family val="2"/>
        <scheme val="minor"/>
      </rPr>
      <t>(Ej med i kalkylen)</t>
    </r>
  </si>
  <si>
    <r>
      <t>Lokalkostnad</t>
    </r>
    <r>
      <rPr>
        <sz val="11"/>
        <color rgb="FFFF0000"/>
        <rFont val="Aptos Narrow"/>
        <family val="2"/>
        <scheme val="minor"/>
      </rPr>
      <t xml:space="preserve"> (Ej med i kalkylen)</t>
    </r>
  </si>
  <si>
    <r>
      <t xml:space="preserve">Marknadsföring </t>
    </r>
    <r>
      <rPr>
        <sz val="11"/>
        <color rgb="FFFF0000"/>
        <rFont val="Aptos Narrow"/>
        <family val="2"/>
        <scheme val="minor"/>
      </rPr>
      <t>(Ej med i kalkylen)</t>
    </r>
  </si>
  <si>
    <t>Totalsumma med ifyllda uppskattade kostnader</t>
  </si>
  <si>
    <t xml:space="preserve">** Lön med 6 års branschvana = Lägstlön enligt kollektivavtal för anställd med 6 års dokumenterat branschvanetillägg. </t>
  </si>
  <si>
    <t xml:space="preserve">Moms med 25 % är ej inkluderat i ovanstående kalkyl. </t>
  </si>
  <si>
    <t>Framtagen av Almega Serviceföretagen, för mer information kontakta: serviceforetagen@almega.se</t>
  </si>
  <si>
    <t>Städtimmen, Kostnadsberäkning städ- och servicebranschen, Kommunal 2025</t>
  </si>
  <si>
    <t xml:space="preserve">* Ingångslön = Lägstlön enligt kollektivavtal för anställd fyllda 20 år. Eventuella undantag i form av lönebidrag eller liknande ej medräknat.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</si>
</sst>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1"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8"/>
      <color theme="1"/>
      <name val="Aptos Narrow"/>
      <family val="2"/>
      <scheme val="minor"/>
    </font>
    <font>
      <sz val="11"/>
      <name val="Aptos Narrow"/>
      <family val="2"/>
      <scheme val="minor"/>
    </font>
    <font>
      <sz val="12"/>
      <color theme="1"/>
      <name val="Aptos Narrow"/>
      <family val="2"/>
      <scheme val="minor"/>
    </font>
    <font>
      <sz val="12"/>
      <color rgb="FFFF0000"/>
      <name val="Aptos Narrow"/>
      <family val="2"/>
      <scheme val="minor"/>
    </font>
    <font>
      <b/>
      <sz val="11"/>
      <color rgb="FFFF0000"/>
      <name val="Aptos Narrow"/>
      <family val="2"/>
      <scheme val="minor"/>
    </font>
    <font>
      <sz val="9"/>
      <color theme="1"/>
      <name val="Aptos Narrow"/>
      <family val="2"/>
      <scheme val="minor"/>
    </font>
  </fonts>
  <fills count="6">
    <fill>
      <patternFill patternType="none"/>
    </fill>
    <fill>
      <patternFill patternType="gray125"/>
    </fill>
    <fill>
      <patternFill patternType="solid">
        <fgColor theme="3" tint="0.499984740745262"/>
        <bgColor theme="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4" fillId="0" borderId="0" xfId="0" applyFont="1"/>
    <xf numFmtId="0" fontId="6" fillId="0" borderId="0" xfId="0" applyFont="1"/>
    <xf numFmtId="0" fontId="2" fillId="0" borderId="0" xfId="0" applyFont="1"/>
    <xf numFmtId="0" fontId="0" fillId="5" borderId="0" xfId="0" applyFill="1"/>
    <xf numFmtId="0" fontId="4" fillId="5" borderId="0" xfId="0" applyFont="1" applyFill="1"/>
    <xf numFmtId="0" fontId="10" fillId="5" borderId="0" xfId="0" applyFont="1" applyFill="1" applyAlignment="1">
      <alignment horizontal="left"/>
    </xf>
    <xf numFmtId="0" fontId="10" fillId="5" borderId="0" xfId="0" applyFont="1" applyFill="1" applyAlignment="1">
      <alignment horizontal="left" wrapText="1"/>
    </xf>
    <xf numFmtId="0" fontId="0" fillId="4" borderId="9"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11" xfId="0" applyFill="1" applyBorder="1" applyAlignment="1" applyProtection="1">
      <alignment horizontal="left"/>
      <protection locked="0"/>
    </xf>
    <xf numFmtId="164" fontId="0" fillId="4" borderId="9" xfId="0" applyNumberFormat="1" applyFill="1" applyBorder="1" applyAlignment="1" applyProtection="1">
      <alignment horizontal="center"/>
      <protection locked="0"/>
    </xf>
    <xf numFmtId="164" fontId="0" fillId="4" borderId="10"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0" fontId="9" fillId="3" borderId="9" xfId="0" applyFont="1" applyFill="1" applyBorder="1" applyAlignment="1">
      <alignment horizontal="left"/>
    </xf>
    <xf numFmtId="0" fontId="9" fillId="3" borderId="10" xfId="0" applyFont="1" applyFill="1" applyBorder="1" applyAlignment="1">
      <alignment horizontal="left"/>
    </xf>
    <xf numFmtId="0" fontId="9" fillId="3" borderId="11" xfId="0" applyFont="1" applyFill="1" applyBorder="1" applyAlignment="1">
      <alignment horizontal="left"/>
    </xf>
    <xf numFmtId="164" fontId="9" fillId="3" borderId="9" xfId="0" applyNumberFormat="1"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0" fillId="4" borderId="4" xfId="0" applyFill="1" applyBorder="1" applyAlignment="1" applyProtection="1">
      <alignment horizontal="left"/>
      <protection locked="0"/>
    </xf>
    <xf numFmtId="0" fontId="0" fillId="4" borderId="0" xfId="0" applyFill="1" applyAlignment="1" applyProtection="1">
      <alignment horizontal="left"/>
      <protection locked="0"/>
    </xf>
    <xf numFmtId="0" fontId="0" fillId="4" borderId="5" xfId="0" applyFill="1" applyBorder="1" applyAlignment="1" applyProtection="1">
      <alignment horizontal="left"/>
      <protection locked="0"/>
    </xf>
    <xf numFmtId="164" fontId="0" fillId="4" borderId="4" xfId="0" applyNumberFormat="1" applyFill="1" applyBorder="1" applyAlignment="1" applyProtection="1">
      <alignment horizontal="center"/>
      <protection locked="0"/>
    </xf>
    <xf numFmtId="164" fontId="0" fillId="4" borderId="0" xfId="0" applyNumberFormat="1" applyFill="1" applyAlignment="1" applyProtection="1">
      <alignment horizontal="center"/>
      <protection locked="0"/>
    </xf>
    <xf numFmtId="164" fontId="0" fillId="4" borderId="5" xfId="0" applyNumberFormat="1" applyFill="1" applyBorder="1" applyAlignment="1" applyProtection="1">
      <alignment horizontal="center"/>
      <protection locked="0"/>
    </xf>
    <xf numFmtId="0" fontId="0" fillId="3" borderId="4"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5" xfId="0" applyFill="1" applyBorder="1" applyAlignment="1" applyProtection="1">
      <alignment horizontal="left"/>
      <protection locked="0"/>
    </xf>
    <xf numFmtId="164" fontId="0" fillId="3" borderId="4" xfId="0" applyNumberFormat="1" applyFill="1" applyBorder="1" applyAlignment="1" applyProtection="1">
      <alignment horizontal="center"/>
      <protection locked="0"/>
    </xf>
    <xf numFmtId="164" fontId="0" fillId="3" borderId="0" xfId="0" applyNumberFormat="1" applyFill="1" applyAlignment="1" applyProtection="1">
      <alignment horizontal="center"/>
      <protection locked="0"/>
    </xf>
    <xf numFmtId="164" fontId="0" fillId="3" borderId="5" xfId="0" applyNumberFormat="1" applyFill="1" applyBorder="1" applyAlignment="1" applyProtection="1">
      <alignment horizontal="center"/>
      <protection locked="0"/>
    </xf>
    <xf numFmtId="0" fontId="0" fillId="4" borderId="4" xfId="0" applyFill="1" applyBorder="1" applyAlignment="1">
      <alignment horizontal="left"/>
    </xf>
    <xf numFmtId="0" fontId="0" fillId="4" borderId="0" xfId="0" applyFill="1" applyAlignment="1">
      <alignment horizontal="left"/>
    </xf>
    <xf numFmtId="164" fontId="0" fillId="4" borderId="4" xfId="0" applyNumberFormat="1" applyFill="1" applyBorder="1" applyAlignment="1">
      <alignment horizontal="center"/>
    </xf>
    <xf numFmtId="164" fontId="0" fillId="4" borderId="0" xfId="0" applyNumberFormat="1" applyFill="1" applyAlignment="1">
      <alignment horizontal="center"/>
    </xf>
    <xf numFmtId="164" fontId="0" fillId="4" borderId="5" xfId="0" applyNumberFormat="1" applyFill="1" applyBorder="1" applyAlignment="1">
      <alignment horizontal="center"/>
    </xf>
    <xf numFmtId="0" fontId="3" fillId="3" borderId="6"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164" fontId="3" fillId="3" borderId="6" xfId="0" applyNumberFormat="1" applyFont="1" applyFill="1" applyBorder="1" applyAlignment="1">
      <alignment horizontal="center"/>
    </xf>
    <xf numFmtId="164" fontId="3" fillId="3" borderId="7" xfId="0" applyNumberFormat="1" applyFont="1" applyFill="1" applyBorder="1" applyAlignment="1">
      <alignment horizontal="center"/>
    </xf>
    <xf numFmtId="0" fontId="0" fillId="3" borderId="0" xfId="0" applyFill="1" applyAlignment="1">
      <alignment horizontal="left"/>
    </xf>
    <xf numFmtId="164" fontId="0" fillId="3" borderId="4" xfId="0" applyNumberFormat="1" applyFill="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0" fillId="3" borderId="4" xfId="0" applyFill="1" applyBorder="1" applyAlignment="1">
      <alignment horizontal="left"/>
    </xf>
    <xf numFmtId="0" fontId="3" fillId="4" borderId="4" xfId="0" applyFont="1" applyFill="1" applyBorder="1" applyAlignment="1">
      <alignment horizontal="left"/>
    </xf>
    <xf numFmtId="0" fontId="3" fillId="4" borderId="0" xfId="0" applyFont="1" applyFill="1" applyAlignment="1">
      <alignment horizontal="left"/>
    </xf>
    <xf numFmtId="164" fontId="0" fillId="4" borderId="1" xfId="0" applyNumberFormat="1" applyFill="1" applyBorder="1" applyAlignment="1">
      <alignment horizontal="center"/>
    </xf>
    <xf numFmtId="164" fontId="0" fillId="4" borderId="2" xfId="0" applyNumberFormat="1" applyFill="1" applyBorder="1" applyAlignment="1">
      <alignment horizontal="center"/>
    </xf>
    <xf numFmtId="164" fontId="0" fillId="4" borderId="3" xfId="0" applyNumberFormat="1" applyFill="1" applyBorder="1" applyAlignment="1">
      <alignment horizontal="center"/>
    </xf>
    <xf numFmtId="0" fontId="0" fillId="4" borderId="5" xfId="0" applyFill="1" applyBorder="1" applyAlignment="1">
      <alignment horizontal="left"/>
    </xf>
    <xf numFmtId="164" fontId="3" fillId="3" borderId="8" xfId="0" applyNumberFormat="1" applyFont="1" applyFill="1" applyBorder="1" applyAlignment="1">
      <alignment horizontal="center"/>
    </xf>
    <xf numFmtId="0" fontId="0" fillId="3" borderId="5" xfId="0" applyFill="1" applyBorder="1" applyAlignment="1">
      <alignment horizontal="left"/>
    </xf>
    <xf numFmtId="0" fontId="5" fillId="5" borderId="0" xfId="0" applyFont="1" applyFill="1" applyAlignment="1">
      <alignment horizontal="center"/>
    </xf>
    <xf numFmtId="0" fontId="7" fillId="5" borderId="0" xfId="0" applyFont="1" applyFill="1" applyAlignment="1">
      <alignment horizontal="left" wrapText="1"/>
    </xf>
    <xf numFmtId="0" fontId="1" fillId="2" borderId="12" xfId="0" applyFont="1" applyFill="1" applyBorder="1" applyAlignment="1">
      <alignment horizontal="left"/>
    </xf>
    <xf numFmtId="0" fontId="1" fillId="2" borderId="12"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BE907-DE7C-447B-8516-EAD914C7BE19}">
  <sheetPr>
    <tabColor theme="3"/>
  </sheetPr>
  <dimension ref="A1:T33"/>
  <sheetViews>
    <sheetView tabSelected="1" zoomScale="160" zoomScaleNormal="160" workbookViewId="0">
      <selection sqref="A1:P1"/>
    </sheetView>
  </sheetViews>
  <sheetFormatPr defaultRowHeight="15" x14ac:dyDescent="0.25"/>
  <cols>
    <col min="6" max="6" width="12.140625" customWidth="1"/>
    <col min="10" max="10" width="8.7109375" customWidth="1"/>
    <col min="11" max="11" width="4.28515625" customWidth="1"/>
    <col min="15" max="15" width="12.85546875" customWidth="1"/>
    <col min="16" max="16" width="8.7109375" hidden="1" customWidth="1"/>
    <col min="17" max="17" width="8.7109375" style="1" customWidth="1"/>
    <col min="18" max="18" width="9.140625" style="2"/>
  </cols>
  <sheetData>
    <row r="1" spans="1:20" ht="24" x14ac:dyDescent="0.4">
      <c r="A1" s="55" t="s">
        <v>32</v>
      </c>
      <c r="B1" s="55"/>
      <c r="C1" s="55"/>
      <c r="D1" s="55"/>
      <c r="E1" s="55"/>
      <c r="F1" s="55"/>
      <c r="G1" s="55"/>
      <c r="H1" s="55"/>
      <c r="I1" s="55"/>
      <c r="J1" s="55"/>
      <c r="K1" s="55"/>
      <c r="L1" s="55"/>
      <c r="M1" s="55"/>
      <c r="N1" s="55"/>
      <c r="O1" s="55"/>
      <c r="P1" s="55"/>
      <c r="Q1" s="5"/>
    </row>
    <row r="2" spans="1:20" ht="63" customHeight="1" x14ac:dyDescent="0.25">
      <c r="A2" s="56" t="s">
        <v>0</v>
      </c>
      <c r="B2" s="56"/>
      <c r="C2" s="56"/>
      <c r="D2" s="56"/>
      <c r="E2" s="56"/>
      <c r="F2" s="56"/>
      <c r="G2" s="56"/>
      <c r="H2" s="56"/>
      <c r="I2" s="56"/>
      <c r="J2" s="56"/>
      <c r="K2" s="56"/>
      <c r="L2" s="56"/>
      <c r="M2" s="56"/>
      <c r="N2" s="56"/>
      <c r="O2" s="56"/>
      <c r="P2" s="56"/>
      <c r="Q2" s="5"/>
    </row>
    <row r="3" spans="1:20" x14ac:dyDescent="0.25">
      <c r="A3" s="57" t="s">
        <v>1</v>
      </c>
      <c r="B3" s="57"/>
      <c r="C3" s="57"/>
      <c r="D3" s="57"/>
      <c r="E3" s="57"/>
      <c r="F3" s="57"/>
      <c r="G3" s="57" t="s">
        <v>2</v>
      </c>
      <c r="H3" s="57"/>
      <c r="I3" s="57"/>
      <c r="J3" s="57"/>
      <c r="K3" s="57"/>
      <c r="L3" s="58" t="s">
        <v>3</v>
      </c>
      <c r="M3" s="58"/>
      <c r="N3" s="58"/>
      <c r="O3" s="58"/>
      <c r="P3" s="59"/>
      <c r="Q3" s="5"/>
    </row>
    <row r="4" spans="1:20" x14ac:dyDescent="0.25">
      <c r="A4" s="46" t="s">
        <v>4</v>
      </c>
      <c r="B4" s="42"/>
      <c r="C4" s="42"/>
      <c r="D4" s="42"/>
      <c r="E4" s="42"/>
      <c r="F4" s="54"/>
      <c r="G4" s="43">
        <v>156</v>
      </c>
      <c r="H4" s="44"/>
      <c r="I4" s="44"/>
      <c r="J4" s="44"/>
      <c r="K4" s="45"/>
      <c r="L4" s="43">
        <v>163.44</v>
      </c>
      <c r="M4" s="44"/>
      <c r="N4" s="44"/>
      <c r="O4" s="44"/>
      <c r="P4" s="44"/>
      <c r="Q4" s="5"/>
    </row>
    <row r="5" spans="1:20" x14ac:dyDescent="0.25">
      <c r="A5" s="32" t="s">
        <v>5</v>
      </c>
      <c r="B5" s="33"/>
      <c r="C5" s="33"/>
      <c r="D5" s="33"/>
      <c r="E5" s="33"/>
      <c r="F5" s="52"/>
      <c r="G5" s="34">
        <f>G4*13.5%</f>
        <v>21.060000000000002</v>
      </c>
      <c r="H5" s="35"/>
      <c r="I5" s="35"/>
      <c r="J5" s="35"/>
      <c r="K5" s="36"/>
      <c r="L5" s="34">
        <f>L4*13.5%</f>
        <v>22.064400000000003</v>
      </c>
      <c r="M5" s="35"/>
      <c r="N5" s="35"/>
      <c r="O5" s="35"/>
      <c r="P5" s="35"/>
      <c r="Q5" s="5"/>
      <c r="S5" s="3"/>
      <c r="T5" s="3"/>
    </row>
    <row r="6" spans="1:20" x14ac:dyDescent="0.25">
      <c r="A6" s="37" t="s">
        <v>6</v>
      </c>
      <c r="B6" s="38"/>
      <c r="C6" s="38"/>
      <c r="D6" s="38"/>
      <c r="E6" s="38"/>
      <c r="F6" s="39"/>
      <c r="G6" s="40">
        <f>SUM(G4:K5)</f>
        <v>177.06</v>
      </c>
      <c r="H6" s="41"/>
      <c r="I6" s="41"/>
      <c r="J6" s="41"/>
      <c r="K6" s="53"/>
      <c r="L6" s="40">
        <f>SUM(L4:P5)</f>
        <v>185.5044</v>
      </c>
      <c r="M6" s="41"/>
      <c r="N6" s="41"/>
      <c r="O6" s="41"/>
      <c r="P6" s="41"/>
      <c r="Q6" s="5"/>
      <c r="S6" s="3"/>
      <c r="T6" s="3"/>
    </row>
    <row r="7" spans="1:20" x14ac:dyDescent="0.25">
      <c r="A7" s="32" t="s">
        <v>7</v>
      </c>
      <c r="B7" s="33"/>
      <c r="C7" s="33"/>
      <c r="D7" s="33"/>
      <c r="E7" s="33"/>
      <c r="F7" s="52"/>
      <c r="G7" s="34">
        <f>G6*31.42%</f>
        <v>55.632252000000008</v>
      </c>
      <c r="H7" s="35"/>
      <c r="I7" s="35"/>
      <c r="J7" s="35"/>
      <c r="K7" s="36"/>
      <c r="L7" s="34">
        <f>L6*31.42%</f>
        <v>58.285482480000006</v>
      </c>
      <c r="M7" s="35"/>
      <c r="N7" s="35"/>
      <c r="O7" s="35"/>
      <c r="P7" s="35"/>
      <c r="Q7" s="5"/>
      <c r="S7" s="3"/>
      <c r="T7" s="3"/>
    </row>
    <row r="8" spans="1:20" x14ac:dyDescent="0.25">
      <c r="A8" s="46" t="s">
        <v>8</v>
      </c>
      <c r="B8" s="42"/>
      <c r="C8" s="42"/>
      <c r="D8" s="42"/>
      <c r="E8" s="42"/>
      <c r="F8" s="54"/>
      <c r="G8" s="43">
        <f>G6*4.5%</f>
        <v>7.9676999999999998</v>
      </c>
      <c r="H8" s="44"/>
      <c r="I8" s="44"/>
      <c r="J8" s="44"/>
      <c r="K8" s="45"/>
      <c r="L8" s="43">
        <f>L6*4.5%</f>
        <v>8.3476979999999994</v>
      </c>
      <c r="M8" s="44"/>
      <c r="N8" s="44"/>
      <c r="O8" s="44"/>
      <c r="P8" s="44"/>
      <c r="Q8" s="5"/>
      <c r="S8" s="3"/>
      <c r="T8" s="3"/>
    </row>
    <row r="9" spans="1:20" x14ac:dyDescent="0.25">
      <c r="A9" s="32" t="s">
        <v>9</v>
      </c>
      <c r="B9" s="33"/>
      <c r="C9" s="33"/>
      <c r="D9" s="33"/>
      <c r="E9" s="33"/>
      <c r="F9" s="52"/>
      <c r="G9" s="34">
        <f>G8*24.26%</f>
        <v>1.93296402</v>
      </c>
      <c r="H9" s="35"/>
      <c r="I9" s="35"/>
      <c r="J9" s="35"/>
      <c r="K9" s="36"/>
      <c r="L9" s="34">
        <f>L8*24.26%</f>
        <v>2.0251515348</v>
      </c>
      <c r="M9" s="35"/>
      <c r="N9" s="35"/>
      <c r="O9" s="35"/>
      <c r="P9" s="35"/>
      <c r="Q9" s="5"/>
      <c r="S9" s="3"/>
      <c r="T9" s="3"/>
    </row>
    <row r="10" spans="1:20" x14ac:dyDescent="0.25">
      <c r="A10" s="37" t="s">
        <v>10</v>
      </c>
      <c r="B10" s="38"/>
      <c r="C10" s="38"/>
      <c r="D10" s="38"/>
      <c r="E10" s="38"/>
      <c r="F10" s="39"/>
      <c r="G10" s="40">
        <f>SUM(G6:K9)</f>
        <v>242.59291602000002</v>
      </c>
      <c r="H10" s="41"/>
      <c r="I10" s="41"/>
      <c r="J10" s="41"/>
      <c r="K10" s="53"/>
      <c r="L10" s="40">
        <f>SUM(L6:P9)</f>
        <v>254.16273201480001</v>
      </c>
      <c r="M10" s="41"/>
      <c r="N10" s="41"/>
      <c r="O10" s="41"/>
      <c r="P10" s="41"/>
      <c r="Q10" s="5"/>
    </row>
    <row r="11" spans="1:20" x14ac:dyDescent="0.25">
      <c r="A11" s="47" t="s">
        <v>11</v>
      </c>
      <c r="B11" s="48"/>
      <c r="C11" s="48"/>
      <c r="D11" s="48"/>
      <c r="E11" s="48"/>
      <c r="F11" s="48"/>
      <c r="G11" s="49"/>
      <c r="H11" s="50"/>
      <c r="I11" s="50"/>
      <c r="J11" s="50"/>
      <c r="K11" s="51"/>
      <c r="L11" s="49"/>
      <c r="M11" s="50"/>
      <c r="N11" s="50"/>
      <c r="O11" s="50"/>
      <c r="P11" s="50"/>
      <c r="Q11" s="5"/>
    </row>
    <row r="12" spans="1:20" x14ac:dyDescent="0.25">
      <c r="A12" s="46" t="s">
        <v>12</v>
      </c>
      <c r="B12" s="42"/>
      <c r="C12" s="42"/>
      <c r="D12" s="42"/>
      <c r="E12" s="42"/>
      <c r="F12" s="42"/>
      <c r="G12" s="43">
        <f>G10*8.2%</f>
        <v>19.892619113639999</v>
      </c>
      <c r="H12" s="44"/>
      <c r="I12" s="44"/>
      <c r="J12" s="44"/>
      <c r="K12" s="45"/>
      <c r="L12" s="43">
        <f>L10*8.2%</f>
        <v>20.841344025213598</v>
      </c>
      <c r="M12" s="44"/>
      <c r="N12" s="44"/>
      <c r="O12" s="44"/>
      <c r="P12" s="44"/>
      <c r="Q12" s="5"/>
    </row>
    <row r="13" spans="1:20" x14ac:dyDescent="0.25">
      <c r="A13" s="32" t="s">
        <v>13</v>
      </c>
      <c r="B13" s="33"/>
      <c r="C13" s="33"/>
      <c r="D13" s="33"/>
      <c r="E13" s="33"/>
      <c r="F13" s="33"/>
      <c r="G13" s="34">
        <f>G10*5.4%</f>
        <v>13.100017465080002</v>
      </c>
      <c r="H13" s="35"/>
      <c r="I13" s="35"/>
      <c r="J13" s="35"/>
      <c r="K13" s="36"/>
      <c r="L13" s="34">
        <f>L10*5.4%</f>
        <v>13.724787528799203</v>
      </c>
      <c r="M13" s="35"/>
      <c r="N13" s="35"/>
      <c r="O13" s="35"/>
      <c r="P13" s="35"/>
      <c r="Q13" s="5"/>
    </row>
    <row r="14" spans="1:20" x14ac:dyDescent="0.25">
      <c r="A14" s="46" t="s">
        <v>14</v>
      </c>
      <c r="B14" s="42"/>
      <c r="C14" s="42"/>
      <c r="D14" s="42"/>
      <c r="E14" s="42"/>
      <c r="F14" s="42"/>
      <c r="G14" s="43">
        <f>G10*2%</f>
        <v>4.8518583204000008</v>
      </c>
      <c r="H14" s="44"/>
      <c r="I14" s="44"/>
      <c r="J14" s="44"/>
      <c r="K14" s="45"/>
      <c r="L14" s="43">
        <f>L10*2%</f>
        <v>5.0832546402960004</v>
      </c>
      <c r="M14" s="44"/>
      <c r="N14" s="44"/>
      <c r="O14" s="44"/>
      <c r="P14" s="44"/>
      <c r="Q14" s="5"/>
    </row>
    <row r="15" spans="1:20" x14ac:dyDescent="0.25">
      <c r="A15" s="32" t="s">
        <v>15</v>
      </c>
      <c r="B15" s="33"/>
      <c r="C15" s="33"/>
      <c r="D15" s="33"/>
      <c r="E15" s="33"/>
      <c r="F15" s="33"/>
      <c r="G15" s="34">
        <f>G10*4.2%</f>
        <v>10.188902472840001</v>
      </c>
      <c r="H15" s="35"/>
      <c r="I15" s="35"/>
      <c r="J15" s="35"/>
      <c r="K15" s="36"/>
      <c r="L15" s="34">
        <f>L10*4.2%</f>
        <v>10.674834744621601</v>
      </c>
      <c r="M15" s="35"/>
      <c r="N15" s="35"/>
      <c r="O15" s="35"/>
      <c r="P15" s="35"/>
      <c r="Q15" s="5"/>
    </row>
    <row r="16" spans="1:20" x14ac:dyDescent="0.25">
      <c r="A16" s="42" t="s">
        <v>16</v>
      </c>
      <c r="B16" s="42"/>
      <c r="C16" s="42"/>
      <c r="D16" s="42"/>
      <c r="E16" s="42"/>
      <c r="F16" s="42"/>
      <c r="G16" s="43">
        <f>G10*5.5%</f>
        <v>13.342610381100002</v>
      </c>
      <c r="H16" s="44"/>
      <c r="I16" s="44"/>
      <c r="J16" s="44"/>
      <c r="K16" s="45"/>
      <c r="L16" s="43">
        <f>L10*5.5%</f>
        <v>13.978950260814001</v>
      </c>
      <c r="M16" s="44"/>
      <c r="N16" s="44"/>
      <c r="O16" s="44"/>
      <c r="P16" s="44"/>
      <c r="Q16" s="5"/>
    </row>
    <row r="17" spans="1:17" x14ac:dyDescent="0.25">
      <c r="A17" s="32" t="s">
        <v>17</v>
      </c>
      <c r="B17" s="33"/>
      <c r="C17" s="33"/>
      <c r="D17" s="33"/>
      <c r="E17" s="33"/>
      <c r="F17" s="33"/>
      <c r="G17" s="34">
        <f>G10*6%</f>
        <v>14.555574961200001</v>
      </c>
      <c r="H17" s="35"/>
      <c r="I17" s="35"/>
      <c r="J17" s="35"/>
      <c r="K17" s="36"/>
      <c r="L17" s="34">
        <f>L10*6%</f>
        <v>15.249763920888</v>
      </c>
      <c r="M17" s="35"/>
      <c r="N17" s="35"/>
      <c r="O17" s="35"/>
      <c r="P17" s="35"/>
      <c r="Q17" s="5"/>
    </row>
    <row r="18" spans="1:17" x14ac:dyDescent="0.25">
      <c r="A18" s="37" t="s">
        <v>18</v>
      </c>
      <c r="B18" s="38"/>
      <c r="C18" s="38"/>
      <c r="D18" s="38"/>
      <c r="E18" s="38"/>
      <c r="F18" s="39"/>
      <c r="G18" s="40">
        <f>SUM(G10:K17)</f>
        <v>318.52449873426008</v>
      </c>
      <c r="H18" s="41"/>
      <c r="I18" s="41"/>
      <c r="J18" s="41"/>
      <c r="K18" s="41"/>
      <c r="L18" s="40">
        <f>SUM(L10:P17)</f>
        <v>333.71566713543234</v>
      </c>
      <c r="M18" s="41"/>
      <c r="N18" s="41"/>
      <c r="O18" s="41"/>
      <c r="P18" s="41"/>
      <c r="Q18" s="5"/>
    </row>
    <row r="19" spans="1:17" x14ac:dyDescent="0.25">
      <c r="A19" s="20" t="s">
        <v>19</v>
      </c>
      <c r="B19" s="21"/>
      <c r="C19" s="21"/>
      <c r="D19" s="21"/>
      <c r="E19" s="21"/>
      <c r="F19" s="22"/>
      <c r="G19" s="23"/>
      <c r="H19" s="24"/>
      <c r="I19" s="24"/>
      <c r="J19" s="24"/>
      <c r="K19" s="25"/>
      <c r="L19" s="23"/>
      <c r="M19" s="24"/>
      <c r="N19" s="24"/>
      <c r="O19" s="24"/>
      <c r="P19" s="24"/>
      <c r="Q19" s="5"/>
    </row>
    <row r="20" spans="1:17" x14ac:dyDescent="0.25">
      <c r="A20" s="26" t="s">
        <v>20</v>
      </c>
      <c r="B20" s="27"/>
      <c r="C20" s="27"/>
      <c r="D20" s="27"/>
      <c r="E20" s="27"/>
      <c r="F20" s="28"/>
      <c r="G20" s="29"/>
      <c r="H20" s="30"/>
      <c r="I20" s="30"/>
      <c r="J20" s="30"/>
      <c r="K20" s="31"/>
      <c r="L20" s="29"/>
      <c r="M20" s="30"/>
      <c r="N20" s="30"/>
      <c r="O20" s="30"/>
      <c r="P20" s="30"/>
      <c r="Q20" s="5"/>
    </row>
    <row r="21" spans="1:17" ht="15" customHeight="1" x14ac:dyDescent="0.25">
      <c r="A21" s="20" t="s">
        <v>21</v>
      </c>
      <c r="B21" s="21"/>
      <c r="C21" s="21"/>
      <c r="D21" s="21"/>
      <c r="E21" s="21"/>
      <c r="F21" s="22"/>
      <c r="G21" s="23"/>
      <c r="H21" s="24"/>
      <c r="I21" s="24"/>
      <c r="J21" s="24"/>
      <c r="K21" s="25"/>
      <c r="L21" s="23"/>
      <c r="M21" s="24"/>
      <c r="N21" s="24"/>
      <c r="O21" s="24"/>
      <c r="P21" s="24"/>
      <c r="Q21" s="5"/>
    </row>
    <row r="22" spans="1:17" x14ac:dyDescent="0.25">
      <c r="A22" s="26" t="s">
        <v>22</v>
      </c>
      <c r="B22" s="27"/>
      <c r="C22" s="27"/>
      <c r="D22" s="27"/>
      <c r="E22" s="27"/>
      <c r="F22" s="28"/>
      <c r="G22" s="29"/>
      <c r="H22" s="30"/>
      <c r="I22" s="30"/>
      <c r="J22" s="30"/>
      <c r="K22" s="31"/>
      <c r="L22" s="29"/>
      <c r="M22" s="30"/>
      <c r="N22" s="30"/>
      <c r="O22" s="30"/>
      <c r="P22" s="30"/>
      <c r="Q22" s="5"/>
    </row>
    <row r="23" spans="1:17" x14ac:dyDescent="0.25">
      <c r="A23" s="20" t="s">
        <v>23</v>
      </c>
      <c r="B23" s="21"/>
      <c r="C23" s="21"/>
      <c r="D23" s="21"/>
      <c r="E23" s="21"/>
      <c r="F23" s="22"/>
      <c r="G23" s="23"/>
      <c r="H23" s="24"/>
      <c r="I23" s="24"/>
      <c r="J23" s="24"/>
      <c r="K23" s="25"/>
      <c r="L23" s="23"/>
      <c r="M23" s="24"/>
      <c r="N23" s="24"/>
      <c r="O23" s="24"/>
      <c r="P23" s="24"/>
      <c r="Q23" s="5"/>
    </row>
    <row r="24" spans="1:17" x14ac:dyDescent="0.25">
      <c r="A24" s="26" t="s">
        <v>24</v>
      </c>
      <c r="B24" s="27"/>
      <c r="C24" s="27"/>
      <c r="D24" s="27"/>
      <c r="E24" s="27"/>
      <c r="F24" s="28"/>
      <c r="G24" s="29"/>
      <c r="H24" s="30"/>
      <c r="I24" s="30"/>
      <c r="J24" s="30"/>
      <c r="K24" s="31"/>
      <c r="L24" s="29"/>
      <c r="M24" s="30"/>
      <c r="N24" s="30"/>
      <c r="O24" s="30"/>
      <c r="P24" s="30"/>
      <c r="Q24" s="5"/>
    </row>
    <row r="25" spans="1:17" x14ac:dyDescent="0.25">
      <c r="A25" s="20" t="s">
        <v>25</v>
      </c>
      <c r="B25" s="21"/>
      <c r="C25" s="21"/>
      <c r="D25" s="21"/>
      <c r="E25" s="21"/>
      <c r="F25" s="22"/>
      <c r="G25" s="23"/>
      <c r="H25" s="24"/>
      <c r="I25" s="24"/>
      <c r="J25" s="24"/>
      <c r="K25" s="25"/>
      <c r="L25" s="23"/>
      <c r="M25" s="24"/>
      <c r="N25" s="24"/>
      <c r="O25" s="24"/>
      <c r="P25" s="24"/>
      <c r="Q25" s="5"/>
    </row>
    <row r="26" spans="1:17" x14ac:dyDescent="0.25">
      <c r="A26" s="26" t="s">
        <v>26</v>
      </c>
      <c r="B26" s="27"/>
      <c r="C26" s="27"/>
      <c r="D26" s="27"/>
      <c r="E26" s="27"/>
      <c r="F26" s="28"/>
      <c r="G26" s="29"/>
      <c r="H26" s="30"/>
      <c r="I26" s="30"/>
      <c r="J26" s="30"/>
      <c r="K26" s="31"/>
      <c r="L26" s="29"/>
      <c r="M26" s="30"/>
      <c r="N26" s="30"/>
      <c r="O26" s="30"/>
      <c r="P26" s="30"/>
      <c r="Q26" s="5"/>
    </row>
    <row r="27" spans="1:17" x14ac:dyDescent="0.25">
      <c r="A27" s="8" t="s">
        <v>27</v>
      </c>
      <c r="B27" s="9"/>
      <c r="C27" s="9"/>
      <c r="D27" s="9"/>
      <c r="E27" s="9"/>
      <c r="F27" s="10"/>
      <c r="G27" s="11"/>
      <c r="H27" s="12"/>
      <c r="I27" s="12"/>
      <c r="J27" s="12"/>
      <c r="K27" s="13"/>
      <c r="L27" s="11"/>
      <c r="M27" s="12"/>
      <c r="N27" s="12"/>
      <c r="O27" s="12"/>
      <c r="P27" s="12"/>
      <c r="Q27" s="5"/>
    </row>
    <row r="28" spans="1:17" x14ac:dyDescent="0.25">
      <c r="A28" s="14" t="s">
        <v>28</v>
      </c>
      <c r="B28" s="15"/>
      <c r="C28" s="15"/>
      <c r="D28" s="15"/>
      <c r="E28" s="15"/>
      <c r="F28" s="16"/>
      <c r="G28" s="17">
        <f>SUM(G18:K27)</f>
        <v>318.52449873426008</v>
      </c>
      <c r="H28" s="18"/>
      <c r="I28" s="18"/>
      <c r="J28" s="18"/>
      <c r="K28" s="19"/>
      <c r="L28" s="17">
        <f>SUM(L18:P27)</f>
        <v>333.71566713543234</v>
      </c>
      <c r="M28" s="18"/>
      <c r="N28" s="18"/>
      <c r="O28" s="18"/>
      <c r="P28" s="18"/>
      <c r="Q28" s="5"/>
    </row>
    <row r="29" spans="1:17" x14ac:dyDescent="0.25">
      <c r="A29" s="6" t="s">
        <v>33</v>
      </c>
      <c r="B29" s="6"/>
      <c r="C29" s="6"/>
      <c r="D29" s="6"/>
      <c r="E29" s="6"/>
      <c r="F29" s="6"/>
      <c r="G29" s="6"/>
      <c r="H29" s="6"/>
      <c r="I29" s="6"/>
      <c r="J29" s="6"/>
      <c r="K29" s="6"/>
      <c r="L29" s="6"/>
      <c r="M29" s="6"/>
      <c r="N29" s="6"/>
      <c r="O29" s="6"/>
      <c r="P29" s="6"/>
      <c r="Q29" s="5"/>
    </row>
    <row r="30" spans="1:17" ht="15" customHeight="1" x14ac:dyDescent="0.25">
      <c r="A30" s="7" t="s">
        <v>29</v>
      </c>
      <c r="B30" s="7"/>
      <c r="C30" s="7"/>
      <c r="D30" s="7"/>
      <c r="E30" s="7"/>
      <c r="F30" s="7"/>
      <c r="G30" s="7"/>
      <c r="H30" s="7"/>
      <c r="I30" s="7"/>
      <c r="J30" s="7"/>
      <c r="K30" s="7"/>
      <c r="L30" s="7"/>
      <c r="M30" s="7"/>
      <c r="N30" s="7"/>
      <c r="O30" s="7"/>
      <c r="P30" s="7"/>
      <c r="Q30" s="5"/>
    </row>
    <row r="31" spans="1:17" x14ac:dyDescent="0.25">
      <c r="A31" s="6" t="s">
        <v>30</v>
      </c>
      <c r="B31" s="6"/>
      <c r="C31" s="6"/>
      <c r="D31" s="6"/>
      <c r="E31" s="6"/>
      <c r="F31" s="6"/>
      <c r="G31" s="6"/>
      <c r="H31" s="6"/>
      <c r="I31" s="6"/>
      <c r="J31" s="6"/>
      <c r="K31" s="6"/>
      <c r="L31" s="6"/>
      <c r="M31" s="6"/>
      <c r="N31" s="6"/>
      <c r="O31" s="6"/>
      <c r="P31" s="6"/>
      <c r="Q31" s="5"/>
    </row>
    <row r="32" spans="1:17" x14ac:dyDescent="0.25">
      <c r="A32" s="6" t="s">
        <v>31</v>
      </c>
      <c r="B32" s="6"/>
      <c r="C32" s="6"/>
      <c r="D32" s="6"/>
      <c r="E32" s="6"/>
      <c r="F32" s="6"/>
      <c r="G32" s="6"/>
      <c r="H32" s="6"/>
      <c r="I32" s="6"/>
      <c r="J32" s="6"/>
      <c r="K32" s="6"/>
      <c r="L32" s="6"/>
      <c r="M32" s="6"/>
      <c r="N32" s="6"/>
      <c r="O32" s="6"/>
      <c r="P32" s="6"/>
      <c r="Q32" s="5"/>
    </row>
    <row r="33" spans="1:17" x14ac:dyDescent="0.25">
      <c r="A33" s="4"/>
      <c r="B33" s="4"/>
      <c r="C33" s="4"/>
      <c r="D33" s="4"/>
      <c r="E33" s="4"/>
      <c r="F33" s="4"/>
      <c r="G33" s="4"/>
      <c r="H33" s="4"/>
      <c r="I33" s="4"/>
      <c r="J33" s="4"/>
      <c r="K33" s="4"/>
      <c r="L33" s="4"/>
      <c r="M33" s="4"/>
      <c r="N33" s="4"/>
      <c r="O33" s="4"/>
      <c r="P33" s="4"/>
      <c r="Q33" s="5"/>
    </row>
  </sheetData>
  <mergeCells count="84">
    <mergeCell ref="A4:F4"/>
    <mergeCell ref="G4:K4"/>
    <mergeCell ref="L4:P4"/>
    <mergeCell ref="A1:P1"/>
    <mergeCell ref="A2:P2"/>
    <mergeCell ref="A3:F3"/>
    <mergeCell ref="G3:K3"/>
    <mergeCell ref="L3:P3"/>
    <mergeCell ref="A5:F5"/>
    <mergeCell ref="G5:K5"/>
    <mergeCell ref="L5:P5"/>
    <mergeCell ref="A6:F6"/>
    <mergeCell ref="G6:K6"/>
    <mergeCell ref="L6:P6"/>
    <mergeCell ref="A7:F7"/>
    <mergeCell ref="G7:K7"/>
    <mergeCell ref="L7:P7"/>
    <mergeCell ref="A8:F8"/>
    <mergeCell ref="G8:K8"/>
    <mergeCell ref="L8:P8"/>
    <mergeCell ref="A9:F9"/>
    <mergeCell ref="G9:K9"/>
    <mergeCell ref="L9:P9"/>
    <mergeCell ref="A10:F10"/>
    <mergeCell ref="G10:K10"/>
    <mergeCell ref="L10:P10"/>
    <mergeCell ref="A11:F11"/>
    <mergeCell ref="G11:K11"/>
    <mergeCell ref="L11:P11"/>
    <mergeCell ref="A12:F12"/>
    <mergeCell ref="G12:K12"/>
    <mergeCell ref="L12:P12"/>
    <mergeCell ref="A13:F13"/>
    <mergeCell ref="G13:K13"/>
    <mergeCell ref="L13:P13"/>
    <mergeCell ref="A14:F14"/>
    <mergeCell ref="G14:K14"/>
    <mergeCell ref="L14:P14"/>
    <mergeCell ref="A15:F15"/>
    <mergeCell ref="G15:K15"/>
    <mergeCell ref="L15:P15"/>
    <mergeCell ref="A16:F16"/>
    <mergeCell ref="G16:K16"/>
    <mergeCell ref="L16:P16"/>
    <mergeCell ref="A17:F17"/>
    <mergeCell ref="G17:K17"/>
    <mergeCell ref="L17:P17"/>
    <mergeCell ref="A18:F18"/>
    <mergeCell ref="G18:K18"/>
    <mergeCell ref="L18:P18"/>
    <mergeCell ref="A19:F19"/>
    <mergeCell ref="G19:K19"/>
    <mergeCell ref="L19:P19"/>
    <mergeCell ref="A20:F20"/>
    <mergeCell ref="G20:K20"/>
    <mergeCell ref="L20:P20"/>
    <mergeCell ref="A21:F21"/>
    <mergeCell ref="G21:K21"/>
    <mergeCell ref="L21:P21"/>
    <mergeCell ref="A22:F22"/>
    <mergeCell ref="G22:K22"/>
    <mergeCell ref="L22:P22"/>
    <mergeCell ref="A23:F23"/>
    <mergeCell ref="G23:K23"/>
    <mergeCell ref="L23:P23"/>
    <mergeCell ref="A24:F24"/>
    <mergeCell ref="G24:K24"/>
    <mergeCell ref="L24:P24"/>
    <mergeCell ref="A25:F25"/>
    <mergeCell ref="G25:K25"/>
    <mergeCell ref="L25:P25"/>
    <mergeCell ref="A26:F26"/>
    <mergeCell ref="G26:K26"/>
    <mergeCell ref="L26:P26"/>
    <mergeCell ref="A29:P29"/>
    <mergeCell ref="A30:P30"/>
    <mergeCell ref="A31:P31"/>
    <mergeCell ref="A32:P32"/>
    <mergeCell ref="A27:F27"/>
    <mergeCell ref="G27:K27"/>
    <mergeCell ref="L27:P27"/>
    <mergeCell ref="A28:F28"/>
    <mergeCell ref="G28:K28"/>
    <mergeCell ref="L28:P28"/>
  </mergeCells>
  <pageMargins left="0.7" right="0.7" top="0.75" bottom="0.75" header="0.3" footer="0.3"/>
  <pageSetup paperSize="9" scale="86"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18" ma:contentTypeDescription="Skapa ett nytt dokument." ma:contentTypeScope="" ma:versionID="28642fe03e62273232421169cea72556">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1e713f254247138f26fe1968a81b3338"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346dfa3c-b651-4bbc-9963-d4a0854711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49844bf4-185f-48cd-a14c-db5bc01fadba}" ma:internalName="TaxCatchAll" ma:showField="CatchAllData" ma:web="91c32f57-588f-4bb8-9002-cfd812192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19cda6-7d39-492a-8642-58fc3a27c313">
      <Terms xmlns="http://schemas.microsoft.com/office/infopath/2007/PartnerControls"/>
    </lcf76f155ced4ddcb4097134ff3c332f>
    <TaxCatchAll xmlns="91c32f57-588f-4bb8-9002-cfd812192c2d" xsi:nil="true"/>
  </documentManagement>
</p:properties>
</file>

<file path=customXml/itemProps1.xml><?xml version="1.0" encoding="utf-8"?>
<ds:datastoreItem xmlns:ds="http://schemas.openxmlformats.org/officeDocument/2006/customXml" ds:itemID="{B7C86829-B9FE-4EE8-BD66-37BA67E0FBB9}"/>
</file>

<file path=customXml/itemProps2.xml><?xml version="1.0" encoding="utf-8"?>
<ds:datastoreItem xmlns:ds="http://schemas.openxmlformats.org/officeDocument/2006/customXml" ds:itemID="{EE407342-A6C2-4A29-A085-04E19689C359}"/>
</file>

<file path=customXml/itemProps3.xml><?xml version="1.0" encoding="utf-8"?>
<ds:datastoreItem xmlns:ds="http://schemas.openxmlformats.org/officeDocument/2006/customXml" ds:itemID="{EA646F12-FBC6-43A3-861E-69735F2758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2025</vt:lpstr>
      <vt:lpstr>'2025'!Utskriftsområde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Engström</dc:creator>
  <cp:lastModifiedBy>Jens Engström</cp:lastModifiedBy>
  <dcterms:created xsi:type="dcterms:W3CDTF">2025-12-10T11:34:59Z</dcterms:created>
  <dcterms:modified xsi:type="dcterms:W3CDTF">2025-12-10T13:51:42Z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0x0101004E773E3806B76E4DB726E4B8EC134E75</vt:lpwstr>
  </property>
</Properties>
</file>